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C5E36083-EDE9-446E-A610-43C42027944D}" xr6:coauthVersionLast="36" xr6:coauthVersionMax="36" xr10:uidLastSave="{00000000-0000-0000-0000-000000000000}"/>
  <bookViews>
    <workbookView xWindow="0" yWindow="0" windowWidth="28800" windowHeight="12225" xr2:uid="{FB43AFFF-0702-45A7-A4C4-631BFFCEE99B}"/>
  </bookViews>
  <sheets>
    <sheet name="Data set" sheetId="2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O41" i="3"/>
  <c r="P41" i="3" s="1"/>
  <c r="N41" i="3"/>
  <c r="M41" i="3"/>
  <c r="L41" i="3"/>
  <c r="T40" i="3"/>
  <c r="O40" i="3"/>
  <c r="P40" i="3" s="1"/>
  <c r="N40" i="3"/>
  <c r="M40" i="3"/>
  <c r="L40" i="3"/>
  <c r="T39" i="3"/>
  <c r="O39" i="3"/>
  <c r="P39" i="3" s="1"/>
  <c r="N39" i="3"/>
  <c r="M39" i="3"/>
  <c r="L39" i="3"/>
  <c r="T38" i="3"/>
  <c r="O38" i="3"/>
  <c r="P38" i="3" s="1"/>
  <c r="N38" i="3"/>
  <c r="M38" i="3"/>
  <c r="L38" i="3"/>
  <c r="T37" i="3"/>
  <c r="O37" i="3"/>
  <c r="P37" i="3" s="1"/>
  <c r="N37" i="3"/>
  <c r="M37" i="3"/>
  <c r="L37" i="3"/>
  <c r="T36" i="3"/>
  <c r="O36" i="3"/>
  <c r="P36" i="3" s="1"/>
  <c r="N36" i="3"/>
  <c r="M36" i="3"/>
  <c r="L36" i="3"/>
  <c r="T35" i="3"/>
  <c r="O35" i="3"/>
  <c r="P35" i="3" s="1"/>
  <c r="N35" i="3"/>
  <c r="M35" i="3"/>
  <c r="L35" i="3"/>
  <c r="T34" i="3"/>
  <c r="O34" i="3"/>
  <c r="P34" i="3" s="1"/>
  <c r="N34" i="3"/>
  <c r="M34" i="3"/>
  <c r="L34" i="3"/>
  <c r="T33" i="3"/>
  <c r="O33" i="3"/>
  <c r="P33" i="3" s="1"/>
  <c r="N33" i="3"/>
  <c r="M33" i="3"/>
  <c r="L33" i="3"/>
  <c r="T32" i="3"/>
  <c r="O32" i="3"/>
  <c r="P32" i="3" s="1"/>
  <c r="N32" i="3"/>
  <c r="M32" i="3"/>
  <c r="L32" i="3"/>
  <c r="T31" i="3"/>
  <c r="O31" i="3"/>
  <c r="P31" i="3" s="1"/>
  <c r="N31" i="3"/>
  <c r="M31" i="3"/>
  <c r="L31" i="3"/>
  <c r="T30" i="3"/>
  <c r="O30" i="3"/>
  <c r="P30" i="3" s="1"/>
  <c r="N30" i="3"/>
  <c r="M30" i="3"/>
  <c r="L30" i="3"/>
  <c r="T29" i="3"/>
  <c r="O29" i="3"/>
  <c r="P29" i="3" s="1"/>
  <c r="N29" i="3"/>
  <c r="M29" i="3"/>
  <c r="L29" i="3"/>
  <c r="T28" i="3"/>
  <c r="O28" i="3"/>
  <c r="P28" i="3" s="1"/>
  <c r="N28" i="3"/>
  <c r="M28" i="3"/>
  <c r="L28" i="3"/>
  <c r="T27" i="3"/>
  <c r="O27" i="3"/>
  <c r="P27" i="3" s="1"/>
  <c r="N27" i="3"/>
  <c r="M27" i="3"/>
  <c r="L27" i="3"/>
  <c r="T26" i="3"/>
  <c r="O26" i="3"/>
  <c r="P26" i="3" s="1"/>
  <c r="N26" i="3"/>
  <c r="M26" i="3"/>
  <c r="L26" i="3"/>
  <c r="T25" i="3"/>
  <c r="O25" i="3"/>
  <c r="P25" i="3" s="1"/>
  <c r="N25" i="3"/>
  <c r="M25" i="3"/>
  <c r="L25" i="3"/>
  <c r="T24" i="3"/>
  <c r="O24" i="3"/>
  <c r="P24" i="3" s="1"/>
  <c r="N24" i="3"/>
  <c r="M24" i="3"/>
  <c r="L24" i="3"/>
  <c r="T23" i="3"/>
  <c r="O23" i="3"/>
  <c r="P23" i="3" s="1"/>
  <c r="N23" i="3"/>
  <c r="M23" i="3"/>
  <c r="L23" i="3"/>
  <c r="T22" i="3"/>
  <c r="O22" i="3"/>
  <c r="P22" i="3" s="1"/>
  <c r="N22" i="3"/>
  <c r="M22" i="3"/>
  <c r="L22" i="3"/>
  <c r="T21" i="3"/>
  <c r="O21" i="3"/>
  <c r="P21" i="3" s="1"/>
  <c r="N21" i="3"/>
  <c r="M21" i="3"/>
  <c r="L21" i="3"/>
  <c r="T20" i="3"/>
  <c r="O20" i="3"/>
  <c r="P20" i="3" s="1"/>
  <c r="N20" i="3"/>
  <c r="M20" i="3"/>
  <c r="L20" i="3"/>
  <c r="T19" i="3"/>
  <c r="O19" i="3"/>
  <c r="P19" i="3" s="1"/>
  <c r="N19" i="3"/>
  <c r="M19" i="3"/>
  <c r="L19" i="3"/>
  <c r="T18" i="3"/>
  <c r="O18" i="3"/>
  <c r="P18" i="3" s="1"/>
  <c r="N18" i="3"/>
  <c r="M18" i="3"/>
  <c r="L18" i="3"/>
  <c r="T17" i="3"/>
  <c r="O17" i="3"/>
  <c r="P17" i="3" s="1"/>
  <c r="N17" i="3"/>
  <c r="M17" i="3"/>
  <c r="L17" i="3"/>
  <c r="T16" i="3"/>
  <c r="O16" i="3"/>
  <c r="P16" i="3" s="1"/>
  <c r="N16" i="3"/>
  <c r="M16" i="3"/>
  <c r="L16" i="3"/>
  <c r="T15" i="3"/>
  <c r="O15" i="3"/>
  <c r="P15" i="3" s="1"/>
  <c r="N15" i="3"/>
  <c r="M15" i="3"/>
  <c r="L15" i="3"/>
  <c r="T14" i="3"/>
  <c r="O14" i="3"/>
  <c r="P14" i="3" s="1"/>
  <c r="N14" i="3"/>
  <c r="M14" i="3"/>
  <c r="L14" i="3"/>
  <c r="T13" i="3"/>
  <c r="O13" i="3"/>
  <c r="P13" i="3" s="1"/>
  <c r="N13" i="3"/>
  <c r="M13" i="3"/>
  <c r="L13" i="3"/>
  <c r="T12" i="3"/>
  <c r="O12" i="3"/>
  <c r="P12" i="3" s="1"/>
  <c r="N12" i="3"/>
  <c r="M12" i="3"/>
  <c r="L12" i="3"/>
  <c r="T11" i="3"/>
  <c r="O11" i="3"/>
  <c r="P11" i="3" s="1"/>
  <c r="N11" i="3"/>
  <c r="M11" i="3"/>
  <c r="L11" i="3"/>
  <c r="T10" i="3"/>
  <c r="O10" i="3"/>
  <c r="P10" i="3" s="1"/>
  <c r="N10" i="3"/>
  <c r="M10" i="3"/>
  <c r="L10" i="3"/>
  <c r="T9" i="3"/>
  <c r="O9" i="3"/>
  <c r="P9" i="3" s="1"/>
  <c r="N9" i="3"/>
  <c r="M9" i="3"/>
  <c r="L9" i="3"/>
  <c r="T8" i="3"/>
  <c r="O8" i="3"/>
  <c r="P8" i="3" s="1"/>
  <c r="N8" i="3"/>
  <c r="M8" i="3"/>
  <c r="L8" i="3"/>
  <c r="T7" i="3"/>
  <c r="O7" i="3"/>
  <c r="P7" i="3" s="1"/>
  <c r="N7" i="3"/>
  <c r="M7" i="3"/>
  <c r="L7" i="3"/>
  <c r="T6" i="3"/>
  <c r="O6" i="3"/>
  <c r="P6" i="3" s="1"/>
  <c r="N6" i="3"/>
  <c r="M6" i="3"/>
  <c r="L6" i="3"/>
  <c r="T5" i="3"/>
  <c r="O5" i="3"/>
  <c r="P5" i="3" s="1"/>
  <c r="N5" i="3"/>
  <c r="M5" i="3"/>
  <c r="L5" i="3"/>
  <c r="T4" i="3"/>
  <c r="O4" i="3"/>
  <c r="P4" i="3" s="1"/>
  <c r="N4" i="3"/>
  <c r="M4" i="3"/>
  <c r="L4" i="3"/>
  <c r="T3" i="3"/>
  <c r="O3" i="3"/>
  <c r="P3" i="3" s="1"/>
  <c r="N3" i="3"/>
  <c r="M3" i="3"/>
  <c r="L3" i="3"/>
  <c r="X2" i="3"/>
  <c r="X4" i="3" s="1"/>
  <c r="T2" i="3"/>
  <c r="O2" i="3"/>
  <c r="P2" i="3" s="1"/>
  <c r="N2" i="3"/>
  <c r="M2" i="3"/>
  <c r="L2" i="3"/>
  <c r="Q18" i="3" l="1"/>
  <c r="Q9" i="3"/>
  <c r="Q11" i="3"/>
  <c r="Q24" i="3"/>
  <c r="Q30" i="3"/>
  <c r="Q23" i="3"/>
  <c r="Q15" i="3"/>
  <c r="Q39" i="3"/>
  <c r="Q6" i="3"/>
  <c r="Q10" i="3"/>
  <c r="Q35" i="3"/>
  <c r="Q33" i="3"/>
  <c r="Q4" i="3"/>
  <c r="Q12" i="3"/>
  <c r="Q32" i="3"/>
  <c r="Q37" i="3"/>
  <c r="Q16" i="3"/>
  <c r="Q21" i="3"/>
  <c r="Q28" i="3"/>
  <c r="Q14" i="3"/>
  <c r="Q13" i="3"/>
  <c r="Q26" i="3"/>
  <c r="Q25" i="3"/>
  <c r="Q3" i="3"/>
  <c r="Q38" i="3"/>
  <c r="Q17" i="3"/>
  <c r="Q19" i="3"/>
  <c r="Q8" i="3"/>
  <c r="Q2" i="3"/>
  <c r="Q40" i="3"/>
  <c r="Q22" i="3"/>
  <c r="Q29" i="3"/>
  <c r="Q31" i="3"/>
  <c r="Q20" i="3"/>
  <c r="Q36" i="3"/>
  <c r="Q27" i="3"/>
  <c r="Q5" i="3"/>
  <c r="Q7" i="3"/>
  <c r="Q34" i="3"/>
  <c r="Q41" i="3"/>
  <c r="X5" i="3" l="1"/>
</calcChain>
</file>

<file path=xl/sharedStrings.xml><?xml version="1.0" encoding="utf-8"?>
<sst xmlns="http://schemas.openxmlformats.org/spreadsheetml/2006/main" count="236" uniqueCount="31">
  <si>
    <t>cP^2</t>
  </si>
  <si>
    <t>bP</t>
  </si>
  <si>
    <t>a</t>
  </si>
  <si>
    <t>sum</t>
  </si>
  <si>
    <t>Error</t>
    <phoneticPr fontId="3" type="noConversion"/>
  </si>
  <si>
    <t>Units</t>
  </si>
  <si>
    <t>Pd</t>
    <phoneticPr fontId="3" type="noConversion"/>
  </si>
  <si>
    <t>Pj</t>
    <phoneticPr fontId="3" type="noConversion"/>
  </si>
  <si>
    <t>Pmin</t>
  </si>
  <si>
    <t>Pmax</t>
  </si>
  <si>
    <t>PBZ</t>
  </si>
  <si>
    <t>-</t>
    <phoneticPr fontId="3" type="noConversion"/>
  </si>
  <si>
    <t>UR</t>
    <phoneticPr fontId="3" type="noConversion"/>
  </si>
  <si>
    <t>DR</t>
  </si>
  <si>
    <t>P0</t>
    <phoneticPr fontId="3" type="noConversion"/>
  </si>
  <si>
    <t>b</t>
  </si>
  <si>
    <t>c</t>
  </si>
  <si>
    <t>d</t>
    <phoneticPr fontId="3" type="noConversion"/>
  </si>
  <si>
    <t>e</t>
    <phoneticPr fontId="3" type="noConversion"/>
  </si>
  <si>
    <t>Bgh</t>
    <phoneticPr fontId="3" type="noConversion"/>
  </si>
  <si>
    <t>B0g</t>
    <phoneticPr fontId="3" type="noConversion"/>
  </si>
  <si>
    <t>B00</t>
    <phoneticPr fontId="3" type="noConversion"/>
  </si>
  <si>
    <t>Pmin</t>
    <phoneticPr fontId="3" type="noConversion"/>
  </si>
  <si>
    <t>Pmax</t>
    <phoneticPr fontId="3" type="noConversion"/>
  </si>
  <si>
    <t>sin(e(Pmin-Pj))</t>
    <phoneticPr fontId="3" type="noConversion"/>
  </si>
  <si>
    <t>abs(d * sin(e(Pmin-Pj)))</t>
    <phoneticPr fontId="3" type="noConversion"/>
  </si>
  <si>
    <t>Boundary</t>
    <phoneticPr fontId="3" type="noConversion"/>
  </si>
  <si>
    <t>Result calculation</t>
    <phoneticPr fontId="3" type="noConversion"/>
  </si>
  <si>
    <t>Generated power</t>
    <phoneticPr fontId="3" type="noConversion"/>
  </si>
  <si>
    <t>Ploss</t>
    <phoneticPr fontId="3" type="noConversion"/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</si>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</sst>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;;;"/>
  </numFmts>
  <fonts count="7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5" fillId="0" borderId="0" xfId="0" applyFont="1" applyAlignment="1"/>
    <xf numFmtId="176" fontId="5" fillId="0" borderId="0" xfId="0" applyNumberFormat="1" applyFont="1" applyAlignment="1"/>
    <xf numFmtId="177" fontId="6" fillId="2" borderId="1" xfId="1" applyNumberFormat="1" applyFont="1" applyBorder="1" applyAlignment="1"/>
    <xf numFmtId="0" fontId="4" fillId="0" borderId="0" xfId="0" applyFont="1" applyAlignment="1"/>
    <xf numFmtId="2" fontId="4" fillId="0" borderId="0" xfId="0" applyNumberFormat="1" applyFont="1">
      <alignment vertical="center"/>
    </xf>
    <xf numFmtId="1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3">
    <cellStyle name="60% - Accent2" xfId="2" builtinId="36"/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254001</xdr:colOff>
      <xdr:row>9</xdr:row>
      <xdr:rowOff>47628</xdr:rowOff>
    </xdr:from>
    <xdr:to>
      <xdr:col>49</xdr:col>
      <xdr:colOff>95250</xdr:colOff>
      <xdr:row>14</xdr:row>
      <xdr:rowOff>158752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C6C004F-4DB9-4DDF-96C5-0AEDF7285A41}"/>
            </a:ext>
          </a:extLst>
        </xdr:cNvPr>
        <xdr:cNvGrpSpPr/>
      </xdr:nvGrpSpPr>
      <xdr:grpSpPr>
        <a:xfrm>
          <a:off x="24987251" y="1905003"/>
          <a:ext cx="4667249" cy="1142999"/>
          <a:chOff x="29484" y="6005851"/>
          <a:chExt cx="4667249" cy="121548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51CD5F3F-6FFE-4DA1-91FB-F57A96082EC1}"/>
              </a:ext>
            </a:extLst>
          </xdr:cNvPr>
          <xdr:cNvGrpSpPr/>
        </xdr:nvGrpSpPr>
        <xdr:grpSpPr>
          <a:xfrm>
            <a:off x="29484" y="6005851"/>
            <a:ext cx="4667249" cy="1181717"/>
            <a:chOff x="10764826" y="3459315"/>
            <a:chExt cx="6850475" cy="1200074"/>
          </a:xfrm>
        </xdr:grpSpPr>
        <xdr:sp macro="" textlink="">
          <xdr:nvSpPr>
            <xdr:cNvPr id="5" name="Double Bracket 4">
              <a:extLst>
                <a:ext uri="{FF2B5EF4-FFF2-40B4-BE49-F238E27FC236}">
                  <a16:creationId xmlns:a16="http://schemas.microsoft.com/office/drawing/2014/main" id="{5638E0E0-F08D-4CE6-9C78-076418B4304B}"/>
                </a:ext>
              </a:extLst>
            </xdr:cNvPr>
            <xdr:cNvSpPr/>
          </xdr:nvSpPr>
          <xdr:spPr>
            <a:xfrm>
              <a:off x="10764826" y="3459315"/>
              <a:ext cx="6850475" cy="1200074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31AEDE00-280B-4F14-B876-B1E961261552}"/>
                </a:ext>
              </a:extLst>
            </xdr:cNvPr>
            <xdr:cNvSpPr/>
          </xdr:nvSpPr>
          <xdr:spPr>
            <a:xfrm>
              <a:off x="11435403" y="3540694"/>
              <a:ext cx="190500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BD7CF6E-631A-4A5A-8CC4-10200F6D8071}"/>
                </a:ext>
              </a:extLst>
            </xdr:cNvPr>
            <xdr:cNvSpPr txBox="1"/>
          </xdr:nvSpPr>
          <xdr:spPr>
            <a:xfrm>
              <a:off x="10825899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291168C7-CC62-4A4A-BAAD-30935608D106}"/>
              </a:ext>
            </a:extLst>
          </xdr:cNvPr>
          <xdr:cNvSpPr txBox="1"/>
        </xdr:nvSpPr>
        <xdr:spPr>
          <a:xfrm>
            <a:off x="89013" y="6255882"/>
            <a:ext cx="4560095" cy="965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1. In the</a:t>
            </a:r>
            <a:r>
              <a:rPr lang="en-US" altLang="zh-TW" sz="1100" baseline="0"/>
              <a:t> test case 8.1, </a:t>
            </a:r>
            <a:r>
              <a:rPr lang="en-US" altLang="zh-TW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a15-16 is set to 1728.3, b15-16 is set to 9.15, and c15-16 is set to 0.00708</a:t>
            </a:r>
            <a:endParaRPr lang="en-US" altLang="zh-TW" sz="1100" baseline="0"/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TW" sz="1100" baseline="0"/>
              <a:t>2. 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 the</a:t>
            </a:r>
            <a:r>
              <a:rPr lang="en-US" altLang="zh-TW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test case 8.3, </a:t>
            </a:r>
            <a:r>
              <a:rPr lang="en-US" altLang="zh-TW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a15-16 is set to 1760.4, b15-16 is set to 8.84, and c15-16 is set to 0.00752</a:t>
            </a:r>
            <a:endParaRPr lang="zh-TW" altLang="zh-TW">
              <a:effectLst/>
            </a:endParaRPr>
          </a:p>
          <a:p>
            <a:endParaRPr lang="zh-TW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231321</xdr:colOff>
      <xdr:row>28</xdr:row>
      <xdr:rowOff>22121</xdr:rowOff>
    </xdr:from>
    <xdr:to>
      <xdr:col>25</xdr:col>
      <xdr:colOff>421823</xdr:colOff>
      <xdr:row>31</xdr:row>
      <xdr:rowOff>182005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E2B783A-4216-4A58-BD09-D85DB83A02BF}"/>
            </a:ext>
          </a:extLst>
        </xdr:cNvPr>
        <xdr:cNvGrpSpPr/>
      </xdr:nvGrpSpPr>
      <xdr:grpSpPr>
        <a:xfrm>
          <a:off x="13471071" y="6570559"/>
          <a:ext cx="3595690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7177F0B0-16B1-4FB8-8B06-C5381A98CD66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CB146A0C-4650-40CE-AE7D-093EA3C0D38D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7578FA8D-1936-4758-9825-C71A3C34D2AD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6457678-A87F-4466-B120-C10086543147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F39A89E-62C8-4E8D-82F9-4644DC423752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20</xdr:col>
      <xdr:colOff>71434</xdr:colOff>
      <xdr:row>30</xdr:row>
      <xdr:rowOff>83354</xdr:rowOff>
    </xdr:from>
    <xdr:to>
      <xdr:col>21</xdr:col>
      <xdr:colOff>85041</xdr:colOff>
      <xdr:row>30</xdr:row>
      <xdr:rowOff>83354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1FA6AEA-2DCD-4291-A3B7-8971B8646CB1}"/>
            </a:ext>
          </a:extLst>
        </xdr:cNvPr>
        <xdr:cNvCxnSpPr/>
      </xdr:nvCxnSpPr>
      <xdr:spPr>
        <a:xfrm rot="16200000">
          <a:off x="13014378" y="6702379"/>
          <a:ext cx="0" cy="6208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202406</xdr:colOff>
      <xdr:row>33</xdr:row>
      <xdr:rowOff>83343</xdr:rowOff>
    </xdr:from>
    <xdr:to>
      <xdr:col>29</xdr:col>
      <xdr:colOff>119062</xdr:colOff>
      <xdr:row>37</xdr:row>
      <xdr:rowOff>95250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E5051D4-D87A-49DA-923D-625018C12189}"/>
            </a:ext>
          </a:extLst>
        </xdr:cNvPr>
        <xdr:cNvGrpSpPr/>
      </xdr:nvGrpSpPr>
      <xdr:grpSpPr>
        <a:xfrm>
          <a:off x="13442156" y="7584281"/>
          <a:ext cx="5750719" cy="773907"/>
          <a:chOff x="29484" y="6005852"/>
          <a:chExt cx="5750719" cy="822983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367B9E86-3381-4BE9-9D36-FA8FFAD056CC}"/>
              </a:ext>
            </a:extLst>
          </xdr:cNvPr>
          <xdr:cNvGrpSpPr/>
        </xdr:nvGrpSpPr>
        <xdr:grpSpPr>
          <a:xfrm>
            <a:off x="29484" y="6005852"/>
            <a:ext cx="5738813" cy="822983"/>
            <a:chOff x="10764826" y="3459315"/>
            <a:chExt cx="8423290" cy="835767"/>
          </a:xfrm>
        </xdr:grpSpPr>
        <xdr:sp macro="" textlink="">
          <xdr:nvSpPr>
            <xdr:cNvPr id="12" name="Double Bracket 11">
              <a:extLst>
                <a:ext uri="{FF2B5EF4-FFF2-40B4-BE49-F238E27FC236}">
                  <a16:creationId xmlns:a16="http://schemas.microsoft.com/office/drawing/2014/main" id="{6CD615F8-4947-4E30-8AFD-A8857ED236CE}"/>
                </a:ext>
              </a:extLst>
            </xdr:cNvPr>
            <xdr:cNvSpPr/>
          </xdr:nvSpPr>
          <xdr:spPr>
            <a:xfrm>
              <a:off x="10764826" y="3459315"/>
              <a:ext cx="8423290" cy="835767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6A3D25EA-43ED-4A25-94B2-8B602A161DEF}"/>
                </a:ext>
              </a:extLst>
            </xdr:cNvPr>
            <xdr:cNvSpPr/>
          </xdr:nvSpPr>
          <xdr:spPr>
            <a:xfrm>
              <a:off x="11435403" y="3540694"/>
              <a:ext cx="190500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8289A9C-EBB7-465F-AB6B-A565F63ED26D}"/>
                </a:ext>
              </a:extLst>
            </xdr:cNvPr>
            <xdr:cNvSpPr txBox="1"/>
          </xdr:nvSpPr>
          <xdr:spPr>
            <a:xfrm>
              <a:off x="10825899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3EC71557-9015-416E-A31C-3204EE66CA70}"/>
              </a:ext>
            </a:extLst>
          </xdr:cNvPr>
          <xdr:cNvSpPr txBox="1"/>
        </xdr:nvSpPr>
        <xdr:spPr>
          <a:xfrm>
            <a:off x="89013" y="6255882"/>
            <a:ext cx="5691190" cy="5349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1. In the</a:t>
            </a:r>
            <a:r>
              <a:rPr lang="en-US" altLang="zh-TW" sz="1100" baseline="0"/>
              <a:t> test case 8.1, </a:t>
            </a:r>
            <a:r>
              <a:rPr lang="en-US" altLang="zh-TW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a15-16 is set to 1728.3, b15-16 is set to 9.15, and c15-16 is set to 0.00708</a:t>
            </a:r>
            <a:endParaRPr lang="en-US" altLang="zh-TW" sz="1100" baseline="0"/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TW" sz="1100" baseline="0"/>
              <a:t>2. 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 the</a:t>
            </a:r>
            <a:r>
              <a:rPr lang="en-US" altLang="zh-TW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test case 8.3, </a:t>
            </a:r>
            <a:r>
              <a:rPr lang="en-US" altLang="zh-TW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a15-16 is set to 1760.4, b15-16 is set to 8.84, and c15-16 is set to 0.00752</a:t>
            </a:r>
            <a:endParaRPr lang="zh-TW" altLang="zh-TW">
              <a:effectLst/>
            </a:endParaRPr>
          </a:p>
          <a:p>
            <a:endParaRPr lang="zh-TW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85BE-2E8A-42FD-A2D4-D068E1BF9698}">
  <dimension ref="A1:AO56"/>
  <sheetViews>
    <sheetView tabSelected="1" zoomScale="60" zoomScaleNormal="60" workbookViewId="0">
      <selection activeCell="B5" sqref="B5:AO5"/>
    </sheetView>
  </sheetViews>
  <sheetFormatPr defaultRowHeight="15.75" x14ac:dyDescent="0.25"/>
  <sheetData>
    <row r="1" spans="1:41" x14ac:dyDescent="0.25">
      <c r="A1" s="1" t="s">
        <v>5</v>
      </c>
      <c r="B1" s="1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 t="s">
        <v>6</v>
      </c>
      <c r="B2" s="1">
        <v>10500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1" t="s">
        <v>7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</row>
    <row r="4" spans="1:41" x14ac:dyDescent="0.25">
      <c r="A4" s="1" t="s">
        <v>8</v>
      </c>
      <c r="B4" s="1">
        <v>36</v>
      </c>
      <c r="C4" s="1">
        <v>36</v>
      </c>
      <c r="D4" s="1">
        <v>60</v>
      </c>
      <c r="E4" s="1">
        <v>80</v>
      </c>
      <c r="F4" s="1">
        <v>47</v>
      </c>
      <c r="G4" s="1">
        <v>68</v>
      </c>
      <c r="H4" s="1">
        <v>110</v>
      </c>
      <c r="I4" s="1">
        <v>135</v>
      </c>
      <c r="J4" s="1">
        <v>135</v>
      </c>
      <c r="K4" s="1">
        <v>130</v>
      </c>
      <c r="L4" s="1">
        <v>94</v>
      </c>
      <c r="M4" s="1">
        <v>94</v>
      </c>
      <c r="N4" s="1">
        <v>125</v>
      </c>
      <c r="O4" s="1">
        <v>125</v>
      </c>
      <c r="P4" s="1">
        <v>125</v>
      </c>
      <c r="Q4" s="1">
        <v>125</v>
      </c>
      <c r="R4" s="1">
        <v>220</v>
      </c>
      <c r="S4" s="1">
        <v>220</v>
      </c>
      <c r="T4" s="1">
        <v>242</v>
      </c>
      <c r="U4" s="1">
        <v>242</v>
      </c>
      <c r="V4" s="1">
        <v>254</v>
      </c>
      <c r="W4" s="1">
        <v>254</v>
      </c>
      <c r="X4" s="1">
        <v>254</v>
      </c>
      <c r="Y4" s="1">
        <v>254</v>
      </c>
      <c r="Z4" s="1">
        <v>254</v>
      </c>
      <c r="AA4" s="1">
        <v>254</v>
      </c>
      <c r="AB4" s="1">
        <v>10</v>
      </c>
      <c r="AC4" s="1">
        <v>10</v>
      </c>
      <c r="AD4" s="1">
        <v>10</v>
      </c>
      <c r="AE4" s="1">
        <v>47</v>
      </c>
      <c r="AF4" s="1">
        <v>60</v>
      </c>
      <c r="AG4" s="1">
        <v>60</v>
      </c>
      <c r="AH4" s="1">
        <v>60</v>
      </c>
      <c r="AI4" s="1">
        <v>90</v>
      </c>
      <c r="AJ4" s="1">
        <v>90</v>
      </c>
      <c r="AK4" s="1">
        <v>90</v>
      </c>
      <c r="AL4" s="1">
        <v>25</v>
      </c>
      <c r="AM4" s="1">
        <v>25</v>
      </c>
      <c r="AN4" s="1">
        <v>25</v>
      </c>
      <c r="AO4" s="1">
        <v>242</v>
      </c>
    </row>
    <row r="5" spans="1:41" x14ac:dyDescent="0.25">
      <c r="A5" s="1" t="s">
        <v>9</v>
      </c>
      <c r="B5" s="1">
        <v>114</v>
      </c>
      <c r="C5" s="1">
        <v>114</v>
      </c>
      <c r="D5" s="1">
        <v>120</v>
      </c>
      <c r="E5" s="1">
        <v>190</v>
      </c>
      <c r="F5" s="1">
        <v>97</v>
      </c>
      <c r="G5" s="1">
        <v>140</v>
      </c>
      <c r="H5" s="1">
        <v>300</v>
      </c>
      <c r="I5" s="1">
        <v>300</v>
      </c>
      <c r="J5" s="1">
        <v>300</v>
      </c>
      <c r="K5" s="1">
        <v>300</v>
      </c>
      <c r="L5" s="1">
        <v>375</v>
      </c>
      <c r="M5" s="1">
        <v>375</v>
      </c>
      <c r="N5" s="1">
        <v>500</v>
      </c>
      <c r="O5" s="1">
        <v>500</v>
      </c>
      <c r="P5" s="1">
        <v>500</v>
      </c>
      <c r="Q5" s="1">
        <v>500</v>
      </c>
      <c r="R5" s="1">
        <v>500</v>
      </c>
      <c r="S5" s="1">
        <v>500</v>
      </c>
      <c r="T5" s="1">
        <v>550</v>
      </c>
      <c r="U5" s="1">
        <v>550</v>
      </c>
      <c r="V5" s="1">
        <v>550</v>
      </c>
      <c r="W5" s="1">
        <v>550</v>
      </c>
      <c r="X5" s="1">
        <v>550</v>
      </c>
      <c r="Y5" s="1">
        <v>550</v>
      </c>
      <c r="Z5" s="1">
        <v>550</v>
      </c>
      <c r="AA5" s="1">
        <v>550</v>
      </c>
      <c r="AB5" s="1">
        <v>150</v>
      </c>
      <c r="AC5" s="1">
        <v>150</v>
      </c>
      <c r="AD5" s="1">
        <v>150</v>
      </c>
      <c r="AE5" s="1">
        <v>97</v>
      </c>
      <c r="AF5" s="1">
        <v>190</v>
      </c>
      <c r="AG5" s="1">
        <v>190</v>
      </c>
      <c r="AH5" s="1">
        <v>190</v>
      </c>
      <c r="AI5" s="1">
        <v>200</v>
      </c>
      <c r="AJ5" s="1">
        <v>200</v>
      </c>
      <c r="AK5" s="1">
        <v>200</v>
      </c>
      <c r="AL5" s="1">
        <v>110</v>
      </c>
      <c r="AM5" s="1">
        <v>110</v>
      </c>
      <c r="AN5" s="1">
        <v>110</v>
      </c>
      <c r="AO5" s="1">
        <v>550</v>
      </c>
    </row>
    <row r="6" spans="1:41" x14ac:dyDescent="0.25">
      <c r="A6" s="1" t="s">
        <v>10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  <c r="O6" s="1" t="s">
        <v>11</v>
      </c>
      <c r="P6" s="1" t="s">
        <v>11</v>
      </c>
      <c r="Q6" s="1" t="s">
        <v>11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1" t="s">
        <v>11</v>
      </c>
      <c r="AF6" s="1" t="s">
        <v>11</v>
      </c>
      <c r="AG6" s="1" t="s">
        <v>11</v>
      </c>
      <c r="AH6" s="1" t="s">
        <v>11</v>
      </c>
      <c r="AI6" s="1" t="s">
        <v>11</v>
      </c>
      <c r="AJ6" s="1" t="s">
        <v>11</v>
      </c>
      <c r="AK6" s="1" t="s">
        <v>11</v>
      </c>
      <c r="AL6" s="1" t="s">
        <v>11</v>
      </c>
      <c r="AM6" s="1" t="s">
        <v>11</v>
      </c>
      <c r="AN6" s="1" t="s">
        <v>11</v>
      </c>
      <c r="AO6" s="1" t="s">
        <v>11</v>
      </c>
    </row>
    <row r="7" spans="1:41" x14ac:dyDescent="0.25">
      <c r="A7" s="1" t="s">
        <v>12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  <c r="L7" s="1" t="s">
        <v>11</v>
      </c>
      <c r="M7" s="1" t="s">
        <v>11</v>
      </c>
      <c r="N7" s="1" t="s">
        <v>11</v>
      </c>
      <c r="O7" s="1" t="s">
        <v>11</v>
      </c>
      <c r="P7" s="1" t="s">
        <v>11</v>
      </c>
      <c r="Q7" s="1" t="s">
        <v>11</v>
      </c>
      <c r="R7" s="1" t="s">
        <v>11</v>
      </c>
      <c r="S7" s="1" t="s">
        <v>11</v>
      </c>
      <c r="T7" s="1" t="s">
        <v>11</v>
      </c>
      <c r="U7" s="1" t="s">
        <v>11</v>
      </c>
      <c r="V7" s="1" t="s">
        <v>11</v>
      </c>
      <c r="W7" s="1" t="s">
        <v>11</v>
      </c>
      <c r="X7" s="1" t="s">
        <v>11</v>
      </c>
      <c r="Y7" s="1" t="s">
        <v>11</v>
      </c>
      <c r="Z7" s="1" t="s">
        <v>11</v>
      </c>
      <c r="AA7" s="1" t="s">
        <v>11</v>
      </c>
      <c r="AB7" s="1" t="s">
        <v>11</v>
      </c>
      <c r="AC7" s="1" t="s">
        <v>11</v>
      </c>
      <c r="AD7" s="1" t="s">
        <v>11</v>
      </c>
      <c r="AE7" s="1" t="s">
        <v>11</v>
      </c>
      <c r="AF7" s="1" t="s">
        <v>11</v>
      </c>
      <c r="AG7" s="1" t="s">
        <v>11</v>
      </c>
      <c r="AH7" s="1" t="s">
        <v>11</v>
      </c>
      <c r="AI7" s="1" t="s">
        <v>11</v>
      </c>
      <c r="AJ7" s="1" t="s">
        <v>11</v>
      </c>
      <c r="AK7" s="1" t="s">
        <v>11</v>
      </c>
      <c r="AL7" s="1" t="s">
        <v>11</v>
      </c>
      <c r="AM7" s="1" t="s">
        <v>11</v>
      </c>
      <c r="AN7" s="1" t="s">
        <v>11</v>
      </c>
      <c r="AO7" s="1" t="s">
        <v>11</v>
      </c>
    </row>
    <row r="8" spans="1:41" x14ac:dyDescent="0.25">
      <c r="A8" s="1" t="s">
        <v>13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 t="s">
        <v>11</v>
      </c>
      <c r="M8" s="1" t="s">
        <v>11</v>
      </c>
      <c r="N8" s="1" t="s">
        <v>11</v>
      </c>
      <c r="O8" s="1" t="s">
        <v>11</v>
      </c>
      <c r="P8" s="1" t="s">
        <v>11</v>
      </c>
      <c r="Q8" s="1" t="s">
        <v>11</v>
      </c>
      <c r="R8" s="1" t="s">
        <v>11</v>
      </c>
      <c r="S8" s="1" t="s">
        <v>11</v>
      </c>
      <c r="T8" s="1" t="s">
        <v>11</v>
      </c>
      <c r="U8" s="1" t="s">
        <v>11</v>
      </c>
      <c r="V8" s="1" t="s">
        <v>11</v>
      </c>
      <c r="W8" s="1" t="s">
        <v>11</v>
      </c>
      <c r="X8" s="1" t="s">
        <v>11</v>
      </c>
      <c r="Y8" s="1" t="s">
        <v>11</v>
      </c>
      <c r="Z8" s="1" t="s">
        <v>11</v>
      </c>
      <c r="AA8" s="1" t="s">
        <v>11</v>
      </c>
      <c r="AB8" s="1" t="s">
        <v>11</v>
      </c>
      <c r="AC8" s="1" t="s">
        <v>11</v>
      </c>
      <c r="AD8" s="1" t="s">
        <v>11</v>
      </c>
      <c r="AE8" s="1" t="s">
        <v>11</v>
      </c>
      <c r="AF8" s="1" t="s">
        <v>11</v>
      </c>
      <c r="AG8" s="1" t="s">
        <v>11</v>
      </c>
      <c r="AH8" s="1" t="s">
        <v>11</v>
      </c>
      <c r="AI8" s="1" t="s">
        <v>11</v>
      </c>
      <c r="AJ8" s="1" t="s">
        <v>11</v>
      </c>
      <c r="AK8" s="1" t="s">
        <v>11</v>
      </c>
      <c r="AL8" s="1" t="s">
        <v>11</v>
      </c>
      <c r="AM8" s="1" t="s">
        <v>11</v>
      </c>
      <c r="AN8" s="1" t="s">
        <v>11</v>
      </c>
      <c r="AO8" s="1" t="s">
        <v>11</v>
      </c>
    </row>
    <row r="9" spans="1:41" x14ac:dyDescent="0.25">
      <c r="A9" s="1" t="s">
        <v>14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  <c r="O9" s="1" t="s">
        <v>11</v>
      </c>
      <c r="P9" s="1" t="s">
        <v>11</v>
      </c>
      <c r="Q9" s="1" t="s">
        <v>11</v>
      </c>
      <c r="R9" s="1" t="s">
        <v>11</v>
      </c>
      <c r="S9" s="1" t="s">
        <v>11</v>
      </c>
      <c r="T9" s="1" t="s">
        <v>11</v>
      </c>
      <c r="U9" s="1" t="s">
        <v>11</v>
      </c>
      <c r="V9" s="1" t="s">
        <v>11</v>
      </c>
      <c r="W9" s="1" t="s">
        <v>11</v>
      </c>
      <c r="X9" s="1" t="s">
        <v>11</v>
      </c>
      <c r="Y9" s="1" t="s">
        <v>11</v>
      </c>
      <c r="Z9" s="1" t="s">
        <v>11</v>
      </c>
      <c r="AA9" s="1" t="s">
        <v>11</v>
      </c>
      <c r="AB9" s="1" t="s">
        <v>11</v>
      </c>
      <c r="AC9" s="1" t="s">
        <v>11</v>
      </c>
      <c r="AD9" s="1" t="s">
        <v>11</v>
      </c>
      <c r="AE9" s="1" t="s">
        <v>11</v>
      </c>
      <c r="AF9" s="1" t="s">
        <v>11</v>
      </c>
      <c r="AG9" s="1" t="s">
        <v>11</v>
      </c>
      <c r="AH9" s="1" t="s">
        <v>11</v>
      </c>
      <c r="AI9" s="1" t="s">
        <v>11</v>
      </c>
      <c r="AJ9" s="1" t="s">
        <v>11</v>
      </c>
      <c r="AK9" s="1" t="s">
        <v>11</v>
      </c>
      <c r="AL9" s="1" t="s">
        <v>11</v>
      </c>
      <c r="AM9" s="1" t="s">
        <v>11</v>
      </c>
      <c r="AN9" s="1" t="s">
        <v>11</v>
      </c>
      <c r="AO9" s="1" t="s">
        <v>11</v>
      </c>
    </row>
    <row r="10" spans="1:41" x14ac:dyDescent="0.25">
      <c r="A10" s="1" t="s">
        <v>2</v>
      </c>
      <c r="B10" s="3">
        <v>94.704999999999998</v>
      </c>
      <c r="C10" s="3">
        <v>94.704999999999998</v>
      </c>
      <c r="D10" s="3">
        <v>309.54000000000002</v>
      </c>
      <c r="E10" s="3">
        <v>369.03</v>
      </c>
      <c r="F10" s="3">
        <v>148.88999999999999</v>
      </c>
      <c r="G10" s="3">
        <v>222.33</v>
      </c>
      <c r="H10" s="3">
        <v>287.70999999999998</v>
      </c>
      <c r="I10" s="3">
        <v>391.98</v>
      </c>
      <c r="J10" s="3">
        <v>455.76</v>
      </c>
      <c r="K10" s="3">
        <v>722.82</v>
      </c>
      <c r="L10" s="3">
        <v>635.20000000000005</v>
      </c>
      <c r="M10" s="3">
        <v>654.69000000000005</v>
      </c>
      <c r="N10" s="3">
        <v>913.4</v>
      </c>
      <c r="O10" s="3">
        <v>1760.4</v>
      </c>
      <c r="P10" s="2">
        <v>1760.4</v>
      </c>
      <c r="Q10" s="2">
        <v>1760.4</v>
      </c>
      <c r="R10" s="3">
        <v>647.85</v>
      </c>
      <c r="S10" s="3">
        <v>649.69000000000005</v>
      </c>
      <c r="T10" s="3">
        <v>647.83000000000004</v>
      </c>
      <c r="U10" s="3">
        <v>647.80999999999995</v>
      </c>
      <c r="V10" s="3">
        <v>785.96</v>
      </c>
      <c r="W10" s="3">
        <v>785.96</v>
      </c>
      <c r="X10" s="3">
        <v>794.53</v>
      </c>
      <c r="Y10" s="3">
        <v>794.53</v>
      </c>
      <c r="Z10" s="3">
        <v>801.32</v>
      </c>
      <c r="AA10" s="3">
        <v>801.32</v>
      </c>
      <c r="AB10" s="3">
        <v>1055.0999999999999</v>
      </c>
      <c r="AC10" s="3">
        <v>1055.0999999999999</v>
      </c>
      <c r="AD10" s="3">
        <v>1055.0999999999999</v>
      </c>
      <c r="AE10" s="3">
        <v>148.88999999999999</v>
      </c>
      <c r="AF10" s="3">
        <v>222.92</v>
      </c>
      <c r="AG10" s="3">
        <v>222.92</v>
      </c>
      <c r="AH10" s="3">
        <v>222.92</v>
      </c>
      <c r="AI10" s="3">
        <v>107.87</v>
      </c>
      <c r="AJ10" s="3">
        <v>116.58</v>
      </c>
      <c r="AK10" s="3">
        <v>116.58</v>
      </c>
      <c r="AL10" s="3">
        <v>307.45</v>
      </c>
      <c r="AM10" s="3">
        <v>307.45</v>
      </c>
      <c r="AN10" s="3">
        <v>307.45</v>
      </c>
      <c r="AO10" s="3">
        <v>647.83000000000004</v>
      </c>
    </row>
    <row r="11" spans="1:41" x14ac:dyDescent="0.25">
      <c r="A11" s="1" t="s">
        <v>15</v>
      </c>
      <c r="B11" s="3">
        <v>6.73</v>
      </c>
      <c r="C11" s="3">
        <v>6.73</v>
      </c>
      <c r="D11" s="3">
        <v>7.07</v>
      </c>
      <c r="E11" s="3">
        <v>8.18</v>
      </c>
      <c r="F11" s="3">
        <v>5.35</v>
      </c>
      <c r="G11" s="3">
        <v>8.0500000000000007</v>
      </c>
      <c r="H11" s="3">
        <v>8.0299999999999994</v>
      </c>
      <c r="I11" s="3">
        <v>6.99</v>
      </c>
      <c r="J11" s="3">
        <v>6.6</v>
      </c>
      <c r="K11" s="3">
        <v>12.9</v>
      </c>
      <c r="L11" s="3">
        <v>12.9</v>
      </c>
      <c r="M11" s="3">
        <v>12.8</v>
      </c>
      <c r="N11" s="3">
        <v>12.5</v>
      </c>
      <c r="O11" s="3">
        <v>8.84</v>
      </c>
      <c r="P11" s="2">
        <v>8.84</v>
      </c>
      <c r="Q11" s="2">
        <v>8.84</v>
      </c>
      <c r="R11" s="3">
        <v>7.97</v>
      </c>
      <c r="S11" s="3">
        <v>7.95</v>
      </c>
      <c r="T11" s="3">
        <v>7.97</v>
      </c>
      <c r="U11" s="3">
        <v>7.97</v>
      </c>
      <c r="V11" s="3">
        <v>6.63</v>
      </c>
      <c r="W11" s="3">
        <v>6.63</v>
      </c>
      <c r="X11" s="3">
        <v>6.66</v>
      </c>
      <c r="Y11" s="3">
        <v>6.66</v>
      </c>
      <c r="Z11" s="3">
        <v>7.1</v>
      </c>
      <c r="AA11" s="3">
        <v>7.1</v>
      </c>
      <c r="AB11" s="3">
        <v>3.33</v>
      </c>
      <c r="AC11" s="3">
        <v>3.33</v>
      </c>
      <c r="AD11" s="3">
        <v>3.33</v>
      </c>
      <c r="AE11" s="3">
        <v>5.35</v>
      </c>
      <c r="AF11" s="3">
        <v>6.43</v>
      </c>
      <c r="AG11" s="3">
        <v>6.43</v>
      </c>
      <c r="AH11" s="3">
        <v>6.43</v>
      </c>
      <c r="AI11" s="3">
        <v>8.9499999999999993</v>
      </c>
      <c r="AJ11" s="3">
        <v>8.6199999999999992</v>
      </c>
      <c r="AK11" s="3">
        <v>8.6199999999999992</v>
      </c>
      <c r="AL11" s="3">
        <v>5.88</v>
      </c>
      <c r="AM11" s="3">
        <v>5.88</v>
      </c>
      <c r="AN11" s="3">
        <v>5.88</v>
      </c>
      <c r="AO11" s="3">
        <v>7.97</v>
      </c>
    </row>
    <row r="12" spans="1:41" x14ac:dyDescent="0.25">
      <c r="A12" s="1" t="s">
        <v>16</v>
      </c>
      <c r="B12" s="3">
        <v>6.8999999999999999E-3</v>
      </c>
      <c r="C12" s="3">
        <v>6.8999999999999999E-3</v>
      </c>
      <c r="D12" s="3">
        <v>2.0279999999999999E-2</v>
      </c>
      <c r="E12" s="3">
        <v>9.4199999999999996E-3</v>
      </c>
      <c r="F12" s="3">
        <v>1.14E-2</v>
      </c>
      <c r="G12" s="3">
        <v>1.142E-2</v>
      </c>
      <c r="H12" s="3">
        <v>3.5699999999999998E-3</v>
      </c>
      <c r="I12" s="3">
        <v>4.9199999999999999E-3</v>
      </c>
      <c r="J12" s="3">
        <v>5.7299999999999999E-3</v>
      </c>
      <c r="K12" s="3">
        <v>6.0499999999999998E-3</v>
      </c>
      <c r="L12" s="3">
        <v>5.1500000000000001E-3</v>
      </c>
      <c r="M12" s="3">
        <v>5.6899999999999997E-3</v>
      </c>
      <c r="N12" s="3">
        <v>4.2100000000000002E-3</v>
      </c>
      <c r="O12" s="3">
        <v>7.5199999999999998E-3</v>
      </c>
      <c r="P12" s="2">
        <v>7.5199999999999998E-3</v>
      </c>
      <c r="Q12" s="2">
        <v>7.5199999999999998E-3</v>
      </c>
      <c r="R12" s="3">
        <v>3.13E-3</v>
      </c>
      <c r="S12" s="3">
        <v>3.13E-3</v>
      </c>
      <c r="T12" s="3">
        <v>3.13E-3</v>
      </c>
      <c r="U12" s="3">
        <v>3.13E-3</v>
      </c>
      <c r="V12" s="3">
        <v>2.98E-3</v>
      </c>
      <c r="W12" s="3">
        <v>2.98E-3</v>
      </c>
      <c r="X12" s="3">
        <v>2.8400000000000001E-3</v>
      </c>
      <c r="Y12" s="3">
        <v>2.8400000000000001E-3</v>
      </c>
      <c r="Z12" s="3">
        <v>2.7699999999999999E-3</v>
      </c>
      <c r="AA12" s="3">
        <v>2.7699999999999999E-3</v>
      </c>
      <c r="AB12" s="3">
        <v>0.52124000000000004</v>
      </c>
      <c r="AC12" s="3">
        <v>0.52124000000000004</v>
      </c>
      <c r="AD12" s="3">
        <v>0.52124000000000004</v>
      </c>
      <c r="AE12" s="3">
        <v>1.14E-2</v>
      </c>
      <c r="AF12" s="3">
        <v>1.6000000000000001E-3</v>
      </c>
      <c r="AG12" s="3">
        <v>1.6000000000000001E-3</v>
      </c>
      <c r="AH12" s="3">
        <v>1.6000000000000001E-3</v>
      </c>
      <c r="AI12" s="3">
        <v>1E-4</v>
      </c>
      <c r="AJ12" s="3">
        <v>1E-4</v>
      </c>
      <c r="AK12" s="3">
        <v>1E-4</v>
      </c>
      <c r="AL12" s="3">
        <v>1.61E-2</v>
      </c>
      <c r="AM12" s="3">
        <v>1.61E-2</v>
      </c>
      <c r="AN12" s="3">
        <v>1.61E-2</v>
      </c>
      <c r="AO12" s="3">
        <v>3.13E-3</v>
      </c>
    </row>
    <row r="13" spans="1:41" x14ac:dyDescent="0.25">
      <c r="A13" s="1" t="s">
        <v>17</v>
      </c>
      <c r="B13" s="3">
        <v>100</v>
      </c>
      <c r="C13" s="3">
        <v>100</v>
      </c>
      <c r="D13" s="3">
        <v>100</v>
      </c>
      <c r="E13" s="3">
        <v>150</v>
      </c>
      <c r="F13" s="3">
        <v>120</v>
      </c>
      <c r="G13" s="3">
        <v>100</v>
      </c>
      <c r="H13" s="3">
        <v>200</v>
      </c>
      <c r="I13" s="3">
        <v>200</v>
      </c>
      <c r="J13" s="3">
        <v>200</v>
      </c>
      <c r="K13" s="3">
        <v>200</v>
      </c>
      <c r="L13" s="3">
        <v>200</v>
      </c>
      <c r="M13" s="3">
        <v>200</v>
      </c>
      <c r="N13" s="3">
        <v>300</v>
      </c>
      <c r="O13" s="3">
        <v>300</v>
      </c>
      <c r="P13" s="3">
        <v>300</v>
      </c>
      <c r="Q13" s="3">
        <v>300</v>
      </c>
      <c r="R13" s="3">
        <v>300</v>
      </c>
      <c r="S13" s="3">
        <v>300</v>
      </c>
      <c r="T13" s="3">
        <v>300</v>
      </c>
      <c r="U13" s="3">
        <v>300</v>
      </c>
      <c r="V13" s="3">
        <v>300</v>
      </c>
      <c r="W13" s="3">
        <v>300</v>
      </c>
      <c r="X13" s="3">
        <v>300</v>
      </c>
      <c r="Y13" s="3">
        <v>300</v>
      </c>
      <c r="Z13" s="3">
        <v>300</v>
      </c>
      <c r="AA13" s="3">
        <v>300</v>
      </c>
      <c r="AB13" s="3">
        <v>120</v>
      </c>
      <c r="AC13" s="3">
        <v>120</v>
      </c>
      <c r="AD13" s="3">
        <v>120</v>
      </c>
      <c r="AE13" s="3">
        <v>120</v>
      </c>
      <c r="AF13" s="3">
        <v>150</v>
      </c>
      <c r="AG13" s="3">
        <v>150</v>
      </c>
      <c r="AH13" s="3">
        <v>150</v>
      </c>
      <c r="AI13" s="3">
        <v>200</v>
      </c>
      <c r="AJ13" s="3">
        <v>200</v>
      </c>
      <c r="AK13" s="3">
        <v>200</v>
      </c>
      <c r="AL13" s="3">
        <v>80</v>
      </c>
      <c r="AM13" s="3">
        <v>80</v>
      </c>
      <c r="AN13" s="3">
        <v>80</v>
      </c>
      <c r="AO13" s="3">
        <v>300</v>
      </c>
    </row>
    <row r="14" spans="1:41" x14ac:dyDescent="0.25">
      <c r="A14" s="1" t="s">
        <v>18</v>
      </c>
      <c r="B14" s="3">
        <v>8.4000000000000005E-2</v>
      </c>
      <c r="C14" s="3">
        <v>8.4000000000000005E-2</v>
      </c>
      <c r="D14" s="3">
        <v>8.4000000000000005E-2</v>
      </c>
      <c r="E14" s="3">
        <v>6.3E-2</v>
      </c>
      <c r="F14" s="3">
        <v>7.6999999999999999E-2</v>
      </c>
      <c r="G14" s="3">
        <v>8.4000000000000005E-2</v>
      </c>
      <c r="H14" s="3">
        <v>4.2000000000000003E-2</v>
      </c>
      <c r="I14" s="3">
        <v>4.2000000000000003E-2</v>
      </c>
      <c r="J14" s="3">
        <v>4.2000000000000003E-2</v>
      </c>
      <c r="K14" s="3">
        <v>4.2000000000000003E-2</v>
      </c>
      <c r="L14" s="3">
        <v>4.2000000000000003E-2</v>
      </c>
      <c r="M14" s="3">
        <v>4.2000000000000003E-2</v>
      </c>
      <c r="N14" s="3">
        <v>3.5000000000000003E-2</v>
      </c>
      <c r="O14" s="3">
        <v>3.5000000000000003E-2</v>
      </c>
      <c r="P14" s="3">
        <v>3.5000000000000003E-2</v>
      </c>
      <c r="Q14" s="3">
        <v>3.5000000000000003E-2</v>
      </c>
      <c r="R14" s="3">
        <v>3.5000000000000003E-2</v>
      </c>
      <c r="S14" s="3">
        <v>3.5000000000000003E-2</v>
      </c>
      <c r="T14" s="3">
        <v>3.5000000000000003E-2</v>
      </c>
      <c r="U14" s="3">
        <v>3.5000000000000003E-2</v>
      </c>
      <c r="V14" s="3">
        <v>3.5000000000000003E-2</v>
      </c>
      <c r="W14" s="3">
        <v>3.5000000000000003E-2</v>
      </c>
      <c r="X14" s="3">
        <v>3.5000000000000003E-2</v>
      </c>
      <c r="Y14" s="3">
        <v>3.5000000000000003E-2</v>
      </c>
      <c r="Z14" s="3">
        <v>3.5000000000000003E-2</v>
      </c>
      <c r="AA14" s="3">
        <v>3.5000000000000003E-2</v>
      </c>
      <c r="AB14" s="3">
        <v>7.6999999999999999E-2</v>
      </c>
      <c r="AC14" s="3">
        <v>7.6999999999999999E-2</v>
      </c>
      <c r="AD14" s="3">
        <v>7.6999999999999999E-2</v>
      </c>
      <c r="AE14" s="3">
        <v>7.6999999999999999E-2</v>
      </c>
      <c r="AF14" s="3">
        <v>6.3E-2</v>
      </c>
      <c r="AG14" s="3">
        <v>6.3E-2</v>
      </c>
      <c r="AH14" s="3">
        <v>6.3E-2</v>
      </c>
      <c r="AI14" s="3">
        <v>4.2000000000000003E-2</v>
      </c>
      <c r="AJ14" s="3">
        <v>4.2000000000000003E-2</v>
      </c>
      <c r="AK14" s="3">
        <v>4.2000000000000003E-2</v>
      </c>
      <c r="AL14" s="3">
        <v>9.8000000000000004E-2</v>
      </c>
      <c r="AM14" s="3">
        <v>9.8000000000000004E-2</v>
      </c>
      <c r="AN14" s="3">
        <v>9.8000000000000004E-2</v>
      </c>
      <c r="AO14" s="3">
        <v>3.5000000000000003E-2</v>
      </c>
    </row>
    <row r="15" spans="1:41" x14ac:dyDescent="0.25">
      <c r="A15" s="1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</row>
    <row r="16" spans="1:41" x14ac:dyDescent="0.25">
      <c r="A16" s="1" t="s">
        <v>19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</row>
    <row r="17" spans="1:41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</row>
    <row r="18" spans="1:41" x14ac:dyDescent="0.25">
      <c r="A18" s="1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</row>
    <row r="19" spans="1:41" x14ac:dyDescent="0.25">
      <c r="A19" s="1" t="s">
        <v>19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5">
      <c r="A20" s="1" t="s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5">
      <c r="A21" s="1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5">
      <c r="A22" s="1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</row>
    <row r="23" spans="1:41" x14ac:dyDescent="0.25">
      <c r="A23" s="1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</row>
    <row r="24" spans="1:41" x14ac:dyDescent="0.25">
      <c r="A24" s="1" t="s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</row>
    <row r="25" spans="1:41" x14ac:dyDescent="0.25">
      <c r="A25" s="1" t="s">
        <v>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</row>
    <row r="26" spans="1:41" x14ac:dyDescent="0.25">
      <c r="A26" s="1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</row>
    <row r="27" spans="1:41" x14ac:dyDescent="0.25">
      <c r="A27" s="1" t="s">
        <v>19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5">
      <c r="A28" s="1" t="s">
        <v>19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5">
      <c r="A29" s="1" t="s">
        <v>19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5">
      <c r="A30" s="1" t="s">
        <v>19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5">
      <c r="A31" s="1" t="s">
        <v>19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5">
      <c r="A32" s="1" t="s">
        <v>19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5">
      <c r="A33" s="1" t="s">
        <v>19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5">
      <c r="A34" s="1" t="s">
        <v>19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5">
      <c r="A35" s="1" t="s">
        <v>19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x14ac:dyDescent="0.25">
      <c r="A36" s="1" t="s">
        <v>19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</row>
    <row r="37" spans="1:41" x14ac:dyDescent="0.25">
      <c r="A37" s="1" t="s">
        <v>19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</row>
    <row r="38" spans="1:41" x14ac:dyDescent="0.25">
      <c r="A38" s="1" t="s">
        <v>19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</row>
    <row r="39" spans="1:41" x14ac:dyDescent="0.25">
      <c r="A39" s="1" t="s">
        <v>19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</row>
    <row r="40" spans="1:41" x14ac:dyDescent="0.25">
      <c r="A40" s="1" t="s">
        <v>19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5">
      <c r="A41" s="1" t="s">
        <v>19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5">
      <c r="A43" s="1" t="s">
        <v>19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5">
      <c r="A44" s="1" t="s">
        <v>19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5">
      <c r="A45" s="1" t="s">
        <v>19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</row>
    <row r="46" spans="1:41" x14ac:dyDescent="0.25">
      <c r="A46" s="1" t="s">
        <v>19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</row>
    <row r="47" spans="1:41" x14ac:dyDescent="0.25">
      <c r="A47" s="1" t="s">
        <v>19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x14ac:dyDescent="0.25">
      <c r="A48" s="1" t="s">
        <v>19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</row>
    <row r="49" spans="1:41" x14ac:dyDescent="0.25">
      <c r="A49" s="1" t="s">
        <v>19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x14ac:dyDescent="0.25">
      <c r="A50" s="1" t="s">
        <v>19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</row>
    <row r="51" spans="1:41" x14ac:dyDescent="0.25">
      <c r="A51" s="1" t="s">
        <v>19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</row>
    <row r="52" spans="1:41" x14ac:dyDescent="0.25">
      <c r="A52" s="1" t="s">
        <v>19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</row>
    <row r="53" spans="1:41" x14ac:dyDescent="0.25">
      <c r="A53" s="1" t="s">
        <v>19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</row>
    <row r="54" spans="1:41" x14ac:dyDescent="0.25">
      <c r="A54" s="1" t="s">
        <v>19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5">
      <c r="A55" s="1" t="s">
        <v>20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5">
      <c r="A56" s="1" t="s">
        <v>21</v>
      </c>
      <c r="B56" s="1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9811-D7FD-49BC-A3F5-CFED1A3B01BA}">
  <dimension ref="A1:X41"/>
  <sheetViews>
    <sheetView zoomScale="80" zoomScaleNormal="80" workbookViewId="0">
      <selection activeCell="AE36" sqref="AE36"/>
    </sheetView>
  </sheetViews>
  <sheetFormatPr defaultRowHeight="15" x14ac:dyDescent="0.25"/>
  <cols>
    <col min="1" max="1" width="9.140625" style="1"/>
    <col min="2" max="2" width="15.85546875" style="1" bestFit="1" customWidth="1"/>
    <col min="3" max="3" width="9.140625" style="1"/>
    <col min="4" max="4" width="5.42578125" style="1" customWidth="1"/>
    <col min="5" max="5" width="6.42578125" style="1" customWidth="1"/>
    <col min="6" max="6" width="9.5703125" style="1" customWidth="1"/>
    <col min="7" max="7" width="5.42578125" style="1" customWidth="1"/>
    <col min="8" max="8" width="7.42578125" style="1" customWidth="1"/>
    <col min="9" max="10" width="5.42578125" style="1" bestFit="1" customWidth="1"/>
    <col min="11" max="11" width="9.140625" style="1"/>
    <col min="12" max="13" width="14" style="1" customWidth="1"/>
    <col min="14" max="14" width="8.85546875" style="1" customWidth="1"/>
    <col min="15" max="15" width="14.85546875" style="1" customWidth="1"/>
    <col min="16" max="16" width="14" style="1" customWidth="1"/>
    <col min="17" max="17" width="12.140625" style="1" customWidth="1"/>
    <col min="18" max="19" width="9.140625" style="1"/>
    <col min="20" max="20" width="5.42578125" style="1" bestFit="1" customWidth="1"/>
    <col min="21" max="22" width="9.140625" style="1"/>
    <col min="23" max="23" width="17" style="1" bestFit="1" customWidth="1"/>
    <col min="24" max="24" width="15.85546875" style="1" bestFit="1" customWidth="1"/>
    <col min="25" max="16384" width="9.140625" style="1"/>
  </cols>
  <sheetData>
    <row r="1" spans="1:24" ht="110.25" x14ac:dyDescent="0.25">
      <c r="B1" s="4" t="s">
        <v>7</v>
      </c>
      <c r="C1" s="5"/>
      <c r="D1" s="4" t="s">
        <v>2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22</v>
      </c>
      <c r="J1" s="4" t="s">
        <v>23</v>
      </c>
      <c r="K1" s="5"/>
      <c r="L1" s="6" t="s">
        <v>0</v>
      </c>
      <c r="M1" s="6" t="s">
        <v>1</v>
      </c>
      <c r="N1" s="6" t="s">
        <v>2</v>
      </c>
      <c r="O1" s="6" t="s">
        <v>24</v>
      </c>
      <c r="P1" s="6" t="s">
        <v>25</v>
      </c>
      <c r="Q1" s="5" t="s">
        <v>3</v>
      </c>
      <c r="R1" s="5"/>
      <c r="S1" s="5"/>
      <c r="T1" s="4" t="s">
        <v>26</v>
      </c>
      <c r="W1" s="13" t="s">
        <v>27</v>
      </c>
      <c r="X1" s="13"/>
    </row>
    <row r="2" spans="1:24" x14ac:dyDescent="0.25">
      <c r="A2" s="1">
        <v>1</v>
      </c>
      <c r="B2" s="1">
        <v>110.79982685</v>
      </c>
      <c r="D2" s="3">
        <v>94.704999999999998</v>
      </c>
      <c r="E2" s="3">
        <v>6.73</v>
      </c>
      <c r="F2" s="3">
        <v>6.8999999999999999E-3</v>
      </c>
      <c r="G2" s="3">
        <v>100</v>
      </c>
      <c r="H2" s="3">
        <v>8.4000000000000005E-2</v>
      </c>
      <c r="I2" s="1">
        <v>36</v>
      </c>
      <c r="J2" s="1">
        <v>114</v>
      </c>
      <c r="K2" s="7"/>
      <c r="L2" s="7">
        <f t="shared" ref="L2:L41" si="0">F2*(B2^2)</f>
        <v>84.708551246930881</v>
      </c>
      <c r="M2" s="7">
        <f t="shared" ref="M2:M41" si="1">E2*B2</f>
        <v>745.68283470050005</v>
      </c>
      <c r="N2" s="8">
        <f t="shared" ref="N2:N41" si="2">D2</f>
        <v>94.704999999999998</v>
      </c>
      <c r="O2" s="7">
        <f t="shared" ref="O2:O41" si="3">SIN(H2*(I2-B2))</f>
        <v>-1.4822041436357167E-7</v>
      </c>
      <c r="P2" s="7">
        <f>ABS(G2*O2)</f>
        <v>1.4822041436357166E-5</v>
      </c>
      <c r="Q2" s="8">
        <f>SUM(L2,M2,N2,P2)</f>
        <v>925.09640076947244</v>
      </c>
      <c r="R2" s="7"/>
      <c r="S2" s="7"/>
      <c r="T2" s="9" t="b">
        <f t="shared" ref="T2:T41" si="4">_xlfn.IFS(B2&gt;=I2,B2&lt;=J2,TRUE,FALSE)</f>
        <v>1</v>
      </c>
      <c r="W2" s="10" t="s">
        <v>28</v>
      </c>
      <c r="X2" s="11">
        <f>SUM(B2:B41)</f>
        <v>10500.000000000002</v>
      </c>
    </row>
    <row r="3" spans="1:24" x14ac:dyDescent="0.25">
      <c r="A3" s="1">
        <v>2</v>
      </c>
      <c r="B3" s="1">
        <v>110.79982509</v>
      </c>
      <c r="D3" s="3">
        <v>94.704999999999998</v>
      </c>
      <c r="E3" s="3">
        <v>6.73</v>
      </c>
      <c r="F3" s="3">
        <v>6.8999999999999999E-3</v>
      </c>
      <c r="G3" s="3">
        <v>100</v>
      </c>
      <c r="H3" s="3">
        <v>8.4000000000000005E-2</v>
      </c>
      <c r="I3" s="1">
        <v>36</v>
      </c>
      <c r="J3" s="1">
        <v>114</v>
      </c>
      <c r="K3" s="7"/>
      <c r="L3" s="7">
        <f t="shared" si="0"/>
        <v>84.708548555824692</v>
      </c>
      <c r="M3" s="7">
        <f t="shared" si="1"/>
        <v>745.68282285570001</v>
      </c>
      <c r="N3" s="8">
        <f t="shared" si="2"/>
        <v>94.704999999999998</v>
      </c>
      <c r="O3" s="7">
        <f t="shared" si="3"/>
        <v>-3.8041367755523026E-10</v>
      </c>
      <c r="P3" s="7">
        <f t="shared" ref="P3:P41" si="5">ABS(G3*O3)</f>
        <v>3.8041367755523026E-8</v>
      </c>
      <c r="Q3" s="8">
        <f t="shared" ref="Q3:Q41" si="6">SUM(L3,M3,N3,P3)</f>
        <v>925.09637144956605</v>
      </c>
      <c r="R3" s="7"/>
      <c r="S3" s="7"/>
      <c r="T3" s="9" t="b">
        <f t="shared" si="4"/>
        <v>1</v>
      </c>
      <c r="W3" s="1" t="s">
        <v>29</v>
      </c>
      <c r="X3" s="11">
        <v>0</v>
      </c>
    </row>
    <row r="4" spans="1:24" x14ac:dyDescent="0.25">
      <c r="A4" s="1">
        <v>3</v>
      </c>
      <c r="B4" s="1">
        <v>97.399912569999998</v>
      </c>
      <c r="D4" s="3">
        <v>309.54000000000002</v>
      </c>
      <c r="E4" s="3">
        <v>7.07</v>
      </c>
      <c r="F4" s="3">
        <v>2.0279999999999999E-2</v>
      </c>
      <c r="G4" s="3">
        <v>100</v>
      </c>
      <c r="H4" s="3">
        <v>8.4000000000000005E-2</v>
      </c>
      <c r="I4" s="1">
        <v>60</v>
      </c>
      <c r="J4" s="1">
        <v>120</v>
      </c>
      <c r="K4" s="7"/>
      <c r="L4" s="7">
        <f t="shared" si="0"/>
        <v>192.39114740409309</v>
      </c>
      <c r="M4" s="7">
        <f t="shared" si="1"/>
        <v>688.61738186989999</v>
      </c>
      <c r="N4" s="8">
        <f t="shared" si="2"/>
        <v>309.54000000000002</v>
      </c>
      <c r="O4" s="7">
        <f t="shared" si="3"/>
        <v>2.2902065684431844E-9</v>
      </c>
      <c r="P4" s="7">
        <f t="shared" si="5"/>
        <v>2.2902065684431844E-7</v>
      </c>
      <c r="Q4" s="8">
        <f t="shared" si="6"/>
        <v>1190.5485295030139</v>
      </c>
      <c r="R4" s="7"/>
      <c r="S4" s="7"/>
      <c r="T4" s="9" t="b">
        <f t="shared" si="4"/>
        <v>1</v>
      </c>
      <c r="W4" s="1" t="s">
        <v>4</v>
      </c>
      <c r="X4" s="12">
        <f>ABS(10500-X2)</f>
        <v>1.8189894035458565E-12</v>
      </c>
    </row>
    <row r="5" spans="1:24" x14ac:dyDescent="0.25">
      <c r="A5" s="1">
        <v>4</v>
      </c>
      <c r="B5" s="1">
        <v>179.73310018999999</v>
      </c>
      <c r="D5" s="3">
        <v>369.03</v>
      </c>
      <c r="E5" s="3">
        <v>8.18</v>
      </c>
      <c r="F5" s="3">
        <v>9.4199999999999996E-3</v>
      </c>
      <c r="G5" s="3">
        <v>150</v>
      </c>
      <c r="H5" s="3">
        <v>6.3E-2</v>
      </c>
      <c r="I5" s="1">
        <v>80</v>
      </c>
      <c r="J5" s="1">
        <v>190</v>
      </c>
      <c r="K5" s="7"/>
      <c r="L5" s="7">
        <f t="shared" si="0"/>
        <v>304.30356040281873</v>
      </c>
      <c r="M5" s="7">
        <f t="shared" si="1"/>
        <v>1470.2167595541998</v>
      </c>
      <c r="N5" s="8">
        <f t="shared" si="2"/>
        <v>369.03</v>
      </c>
      <c r="O5" s="7">
        <f t="shared" si="3"/>
        <v>-4.7904131542618467E-9</v>
      </c>
      <c r="P5" s="7">
        <f t="shared" si="5"/>
        <v>7.18561973139277E-7</v>
      </c>
      <c r="Q5" s="8">
        <f t="shared" si="6"/>
        <v>2143.5503206755802</v>
      </c>
      <c r="R5" s="7"/>
      <c r="S5" s="7"/>
      <c r="T5" s="9" t="b">
        <f t="shared" si="4"/>
        <v>1</v>
      </c>
      <c r="W5" s="10" t="s">
        <v>30</v>
      </c>
      <c r="X5" s="11">
        <f>SUM(Q2:Q41)</f>
        <v>121369.08384918039</v>
      </c>
    </row>
    <row r="6" spans="1:24" x14ac:dyDescent="0.25">
      <c r="A6" s="1">
        <v>5</v>
      </c>
      <c r="B6" s="1">
        <v>87.799906289999996</v>
      </c>
      <c r="D6" s="3">
        <v>148.88999999999999</v>
      </c>
      <c r="E6" s="3">
        <v>5.35</v>
      </c>
      <c r="F6" s="3">
        <v>1.14E-2</v>
      </c>
      <c r="G6" s="3">
        <v>120</v>
      </c>
      <c r="H6" s="3">
        <v>7.6999999999999999E-2</v>
      </c>
      <c r="I6" s="1">
        <v>47</v>
      </c>
      <c r="J6" s="1">
        <v>97</v>
      </c>
      <c r="K6" s="7"/>
      <c r="L6" s="7">
        <f t="shared" si="0"/>
        <v>87.880588407673713</v>
      </c>
      <c r="M6" s="7">
        <f t="shared" si="1"/>
        <v>469.72949865149997</v>
      </c>
      <c r="N6" s="8">
        <f t="shared" si="2"/>
        <v>148.88999999999999</v>
      </c>
      <c r="O6" s="7">
        <f t="shared" si="3"/>
        <v>1.3074020653830243E-7</v>
      </c>
      <c r="P6" s="7">
        <f t="shared" si="5"/>
        <v>1.5688824784596292E-5</v>
      </c>
      <c r="Q6" s="8">
        <f t="shared" si="6"/>
        <v>706.50010274799843</v>
      </c>
      <c r="R6" s="7"/>
      <c r="S6" s="7"/>
      <c r="T6" s="9" t="b">
        <f t="shared" si="4"/>
        <v>1</v>
      </c>
    </row>
    <row r="7" spans="1:24" x14ac:dyDescent="0.25">
      <c r="A7" s="1">
        <v>6</v>
      </c>
      <c r="B7" s="1">
        <v>139.99999998999999</v>
      </c>
      <c r="D7" s="3">
        <v>222.33</v>
      </c>
      <c r="E7" s="3">
        <v>8.0500000000000007</v>
      </c>
      <c r="F7" s="3">
        <v>1.142E-2</v>
      </c>
      <c r="G7" s="3">
        <v>100</v>
      </c>
      <c r="H7" s="3">
        <v>8.4000000000000005E-2</v>
      </c>
      <c r="I7" s="1">
        <v>68</v>
      </c>
      <c r="J7" s="1">
        <v>140</v>
      </c>
      <c r="K7" s="7"/>
      <c r="L7" s="7">
        <f t="shared" si="0"/>
        <v>223.83199996802395</v>
      </c>
      <c r="M7" s="7">
        <f t="shared" si="1"/>
        <v>1126.9999999194999</v>
      </c>
      <c r="N7" s="8">
        <f t="shared" si="2"/>
        <v>222.33</v>
      </c>
      <c r="O7" s="7">
        <f t="shared" si="3"/>
        <v>0.23302319622019235</v>
      </c>
      <c r="P7" s="7">
        <f t="shared" si="5"/>
        <v>23.302319622019237</v>
      </c>
      <c r="Q7" s="8">
        <f t="shared" si="6"/>
        <v>1596.464319509543</v>
      </c>
      <c r="R7" s="7"/>
      <c r="S7" s="7"/>
      <c r="T7" s="9" t="b">
        <f t="shared" si="4"/>
        <v>1</v>
      </c>
    </row>
    <row r="8" spans="1:24" x14ac:dyDescent="0.25">
      <c r="A8" s="1">
        <v>7</v>
      </c>
      <c r="B8" s="1">
        <v>259.59965070999999</v>
      </c>
      <c r="D8" s="3">
        <v>287.70999999999998</v>
      </c>
      <c r="E8" s="3">
        <v>8.0299999999999994</v>
      </c>
      <c r="F8" s="3">
        <v>3.5699999999999998E-3</v>
      </c>
      <c r="G8" s="3">
        <v>200</v>
      </c>
      <c r="H8" s="3">
        <v>4.2000000000000003E-2</v>
      </c>
      <c r="I8" s="1">
        <v>110</v>
      </c>
      <c r="J8" s="1">
        <v>300</v>
      </c>
      <c r="K8" s="7"/>
      <c r="L8" s="7">
        <f t="shared" si="0"/>
        <v>240.58936377605175</v>
      </c>
      <c r="M8" s="7">
        <f t="shared" si="1"/>
        <v>2084.5851952012999</v>
      </c>
      <c r="N8" s="8">
        <f t="shared" si="2"/>
        <v>287.70999999999998</v>
      </c>
      <c r="O8" s="7">
        <f t="shared" si="3"/>
        <v>-2.2640413742999046E-8</v>
      </c>
      <c r="P8" s="7">
        <f t="shared" si="5"/>
        <v>4.528082748599809E-6</v>
      </c>
      <c r="Q8" s="8">
        <f t="shared" si="6"/>
        <v>2612.8845635054345</v>
      </c>
      <c r="R8" s="7"/>
      <c r="S8" s="7"/>
      <c r="T8" s="9" t="b">
        <f t="shared" si="4"/>
        <v>1</v>
      </c>
    </row>
    <row r="9" spans="1:24" x14ac:dyDescent="0.25">
      <c r="A9" s="1">
        <v>8</v>
      </c>
      <c r="B9" s="1">
        <v>284.59965192999999</v>
      </c>
      <c r="D9" s="3">
        <v>391.98</v>
      </c>
      <c r="E9" s="3">
        <v>6.99</v>
      </c>
      <c r="F9" s="3">
        <v>4.9199999999999999E-3</v>
      </c>
      <c r="G9" s="3">
        <v>200</v>
      </c>
      <c r="H9" s="3">
        <v>4.2000000000000003E-2</v>
      </c>
      <c r="I9" s="1">
        <v>135</v>
      </c>
      <c r="J9" s="1">
        <v>300</v>
      </c>
      <c r="K9" s="7"/>
      <c r="L9" s="7">
        <f t="shared" si="0"/>
        <v>398.50505244309153</v>
      </c>
      <c r="M9" s="7">
        <f t="shared" si="1"/>
        <v>1989.3515669907001</v>
      </c>
      <c r="N9" s="8">
        <f t="shared" si="2"/>
        <v>391.98</v>
      </c>
      <c r="O9" s="7">
        <f t="shared" si="3"/>
        <v>-7.3880413541723495E-8</v>
      </c>
      <c r="P9" s="7">
        <f t="shared" si="5"/>
        <v>1.4776082708344699E-5</v>
      </c>
      <c r="Q9" s="8">
        <f t="shared" si="6"/>
        <v>2779.8366342098748</v>
      </c>
      <c r="R9" s="7"/>
      <c r="S9" s="7"/>
      <c r="T9" s="9" t="b">
        <f t="shared" si="4"/>
        <v>1</v>
      </c>
    </row>
    <row r="10" spans="1:24" x14ac:dyDescent="0.25">
      <c r="A10" s="1">
        <v>9</v>
      </c>
      <c r="B10" s="1">
        <v>284.59965093</v>
      </c>
      <c r="D10" s="3">
        <v>455.76</v>
      </c>
      <c r="E10" s="3">
        <v>6.6</v>
      </c>
      <c r="F10" s="3">
        <v>5.7299999999999999E-3</v>
      </c>
      <c r="G10" s="3">
        <v>200</v>
      </c>
      <c r="H10" s="3">
        <v>4.2000000000000003E-2</v>
      </c>
      <c r="I10" s="1">
        <v>135</v>
      </c>
      <c r="J10" s="1">
        <v>300</v>
      </c>
      <c r="K10" s="7"/>
      <c r="L10" s="7">
        <f t="shared" si="0"/>
        <v>464.11258830330803</v>
      </c>
      <c r="M10" s="7">
        <f t="shared" si="1"/>
        <v>1878.3576961379999</v>
      </c>
      <c r="N10" s="8">
        <f t="shared" si="2"/>
        <v>455.76</v>
      </c>
      <c r="O10" s="7">
        <f t="shared" si="3"/>
        <v>-3.1880413619341651E-8</v>
      </c>
      <c r="P10" s="7">
        <f t="shared" si="5"/>
        <v>6.3760827238683298E-6</v>
      </c>
      <c r="Q10" s="8">
        <f t="shared" si="6"/>
        <v>2798.2302908173906</v>
      </c>
      <c r="R10" s="7"/>
      <c r="S10" s="7"/>
      <c r="T10" s="9" t="b">
        <f t="shared" si="4"/>
        <v>1</v>
      </c>
    </row>
    <row r="11" spans="1:24" x14ac:dyDescent="0.25">
      <c r="A11" s="1">
        <v>10</v>
      </c>
      <c r="B11" s="1">
        <v>130.00000001000001</v>
      </c>
      <c r="D11" s="3">
        <v>722.82</v>
      </c>
      <c r="E11" s="3">
        <v>12.9</v>
      </c>
      <c r="F11" s="3">
        <v>6.0499999999999998E-3</v>
      </c>
      <c r="G11" s="3">
        <v>200</v>
      </c>
      <c r="H11" s="3">
        <v>4.2000000000000003E-2</v>
      </c>
      <c r="I11" s="1">
        <v>130</v>
      </c>
      <c r="J11" s="1">
        <v>300</v>
      </c>
      <c r="K11" s="7"/>
      <c r="L11" s="7">
        <f t="shared" si="0"/>
        <v>102.24500001573</v>
      </c>
      <c r="M11" s="7">
        <f t="shared" si="1"/>
        <v>1677.0000001290002</v>
      </c>
      <c r="N11" s="8">
        <f t="shared" si="2"/>
        <v>722.82</v>
      </c>
      <c r="O11" s="7">
        <f t="shared" si="3"/>
        <v>-4.2000033317890485E-10</v>
      </c>
      <c r="P11" s="7">
        <f t="shared" si="5"/>
        <v>8.400006663578097E-8</v>
      </c>
      <c r="Q11" s="8">
        <f t="shared" si="6"/>
        <v>2502.0650002287302</v>
      </c>
      <c r="R11" s="7"/>
      <c r="S11" s="7"/>
      <c r="T11" s="9" t="b">
        <f t="shared" si="4"/>
        <v>1</v>
      </c>
    </row>
    <row r="12" spans="1:24" x14ac:dyDescent="0.25">
      <c r="A12" s="1">
        <v>11</v>
      </c>
      <c r="B12" s="1">
        <v>94</v>
      </c>
      <c r="D12" s="3">
        <v>635.20000000000005</v>
      </c>
      <c r="E12" s="3">
        <v>12.9</v>
      </c>
      <c r="F12" s="3">
        <v>5.1500000000000001E-3</v>
      </c>
      <c r="G12" s="3">
        <v>200</v>
      </c>
      <c r="H12" s="3">
        <v>4.2000000000000003E-2</v>
      </c>
      <c r="I12" s="1">
        <v>94</v>
      </c>
      <c r="J12" s="1">
        <v>375</v>
      </c>
      <c r="K12" s="7"/>
      <c r="L12" s="7">
        <f t="shared" si="0"/>
        <v>45.505400000000002</v>
      </c>
      <c r="M12" s="7">
        <f t="shared" si="1"/>
        <v>1212.6000000000001</v>
      </c>
      <c r="N12" s="8">
        <f t="shared" si="2"/>
        <v>635.20000000000005</v>
      </c>
      <c r="O12" s="7">
        <f t="shared" si="3"/>
        <v>0</v>
      </c>
      <c r="P12" s="7">
        <f t="shared" si="5"/>
        <v>0</v>
      </c>
      <c r="Q12" s="8">
        <f t="shared" si="6"/>
        <v>1893.3054000000002</v>
      </c>
      <c r="R12" s="7"/>
      <c r="S12" s="7"/>
      <c r="T12" s="9" t="b">
        <f t="shared" si="4"/>
        <v>1</v>
      </c>
    </row>
    <row r="13" spans="1:24" x14ac:dyDescent="0.25">
      <c r="A13" s="1">
        <v>12</v>
      </c>
      <c r="B13" s="1">
        <v>94.000000009999994</v>
      </c>
      <c r="D13" s="3">
        <v>654.69000000000005</v>
      </c>
      <c r="E13" s="3">
        <v>12.8</v>
      </c>
      <c r="F13" s="3">
        <v>5.6899999999999997E-3</v>
      </c>
      <c r="G13" s="3">
        <v>200</v>
      </c>
      <c r="H13" s="3">
        <v>4.2000000000000003E-2</v>
      </c>
      <c r="I13" s="1">
        <v>94</v>
      </c>
      <c r="J13" s="1">
        <v>375</v>
      </c>
      <c r="K13" s="7"/>
      <c r="L13" s="7">
        <f t="shared" si="0"/>
        <v>50.276840010697185</v>
      </c>
      <c r="M13" s="7">
        <f t="shared" si="1"/>
        <v>1203.2000001280001</v>
      </c>
      <c r="N13" s="8">
        <f t="shared" si="2"/>
        <v>654.69000000000005</v>
      </c>
      <c r="O13" s="7">
        <f t="shared" si="3"/>
        <v>-4.1999973632300684E-10</v>
      </c>
      <c r="P13" s="7">
        <f t="shared" si="5"/>
        <v>8.3999947264601371E-8</v>
      </c>
      <c r="Q13" s="8">
        <f t="shared" si="6"/>
        <v>1908.1668402226974</v>
      </c>
      <c r="R13" s="7"/>
      <c r="S13" s="7"/>
      <c r="T13" s="9" t="b">
        <f t="shared" si="4"/>
        <v>1</v>
      </c>
    </row>
    <row r="14" spans="1:24" x14ac:dyDescent="0.25">
      <c r="A14" s="1">
        <v>13</v>
      </c>
      <c r="B14" s="1">
        <v>214.75979011000001</v>
      </c>
      <c r="D14" s="3">
        <v>913.4</v>
      </c>
      <c r="E14" s="3">
        <v>12.5</v>
      </c>
      <c r="F14" s="3">
        <v>4.2100000000000002E-3</v>
      </c>
      <c r="G14" s="3">
        <v>300</v>
      </c>
      <c r="H14" s="3">
        <v>3.5000000000000003E-2</v>
      </c>
      <c r="I14" s="1">
        <v>125</v>
      </c>
      <c r="J14" s="1">
        <v>500</v>
      </c>
      <c r="K14" s="7"/>
      <c r="L14" s="7">
        <f t="shared" si="0"/>
        <v>194.17264095646422</v>
      </c>
      <c r="M14" s="7">
        <f t="shared" si="1"/>
        <v>2684.4973763749999</v>
      </c>
      <c r="N14" s="8">
        <f t="shared" si="2"/>
        <v>913.4</v>
      </c>
      <c r="O14" s="7">
        <f t="shared" si="3"/>
        <v>2.6020728865865095E-10</v>
      </c>
      <c r="P14" s="7">
        <f t="shared" si="5"/>
        <v>7.8062186597595284E-8</v>
      </c>
      <c r="Q14" s="8">
        <f t="shared" si="6"/>
        <v>3792.0700174095268</v>
      </c>
      <c r="R14" s="7"/>
      <c r="S14" s="7"/>
      <c r="T14" s="9" t="b">
        <f t="shared" si="4"/>
        <v>1</v>
      </c>
    </row>
    <row r="15" spans="1:24" x14ac:dyDescent="0.25">
      <c r="A15" s="1">
        <v>14</v>
      </c>
      <c r="B15" s="1">
        <v>394.27937030999999</v>
      </c>
      <c r="C15" s="7"/>
      <c r="D15" s="3">
        <v>1760.4</v>
      </c>
      <c r="E15" s="3">
        <v>8.84</v>
      </c>
      <c r="F15" s="3">
        <v>7.5199999999999998E-3</v>
      </c>
      <c r="G15" s="3">
        <v>300</v>
      </c>
      <c r="H15" s="3">
        <v>3.5000000000000003E-2</v>
      </c>
      <c r="I15" s="1">
        <v>125</v>
      </c>
      <c r="J15" s="1">
        <v>500</v>
      </c>
      <c r="K15" s="7"/>
      <c r="L15" s="7">
        <f t="shared" si="0"/>
        <v>1169.0307883274168</v>
      </c>
      <c r="M15" s="7">
        <f t="shared" si="1"/>
        <v>3485.4296335403997</v>
      </c>
      <c r="N15" s="8">
        <f t="shared" si="2"/>
        <v>1760.4</v>
      </c>
      <c r="O15" s="7">
        <f t="shared" si="3"/>
        <v>8.0621363968483295E-11</v>
      </c>
      <c r="P15" s="7">
        <f t="shared" si="5"/>
        <v>2.4186409190544989E-8</v>
      </c>
      <c r="Q15" s="8">
        <f t="shared" si="6"/>
        <v>6414.8604218920018</v>
      </c>
      <c r="R15" s="7"/>
      <c r="S15" s="7"/>
      <c r="T15" s="9" t="b">
        <f t="shared" si="4"/>
        <v>1</v>
      </c>
    </row>
    <row r="16" spans="1:24" x14ac:dyDescent="0.25">
      <c r="A16" s="1">
        <v>15</v>
      </c>
      <c r="B16" s="1">
        <v>394.27937030999999</v>
      </c>
      <c r="C16" s="7"/>
      <c r="D16" s="2">
        <v>1760.4</v>
      </c>
      <c r="E16" s="2">
        <v>8.84</v>
      </c>
      <c r="F16" s="2">
        <v>7.5199999999999998E-3</v>
      </c>
      <c r="G16" s="3">
        <v>300</v>
      </c>
      <c r="H16" s="3">
        <v>3.5000000000000003E-2</v>
      </c>
      <c r="I16" s="1">
        <v>125</v>
      </c>
      <c r="J16" s="1">
        <v>500</v>
      </c>
      <c r="K16" s="7"/>
      <c r="L16" s="7">
        <f t="shared" si="0"/>
        <v>1169.0307883274168</v>
      </c>
      <c r="M16" s="7">
        <f t="shared" si="1"/>
        <v>3485.4296335403997</v>
      </c>
      <c r="N16" s="8">
        <f t="shared" si="2"/>
        <v>1760.4</v>
      </c>
      <c r="O16" s="7">
        <f t="shared" si="3"/>
        <v>8.0621363968483295E-11</v>
      </c>
      <c r="P16" s="7">
        <f t="shared" si="5"/>
        <v>2.4186409190544989E-8</v>
      </c>
      <c r="Q16" s="8">
        <f t="shared" si="6"/>
        <v>6414.8604218920018</v>
      </c>
      <c r="R16" s="7"/>
      <c r="S16" s="7"/>
      <c r="T16" s="9" t="b">
        <f t="shared" si="4"/>
        <v>1</v>
      </c>
    </row>
    <row r="17" spans="1:20" x14ac:dyDescent="0.25">
      <c r="A17" s="1">
        <v>16</v>
      </c>
      <c r="B17" s="1">
        <v>394.27937030999999</v>
      </c>
      <c r="C17" s="7"/>
      <c r="D17" s="2">
        <v>1760.4</v>
      </c>
      <c r="E17" s="2">
        <v>8.84</v>
      </c>
      <c r="F17" s="2">
        <v>7.5199999999999998E-3</v>
      </c>
      <c r="G17" s="3">
        <v>300</v>
      </c>
      <c r="H17" s="3">
        <v>3.5000000000000003E-2</v>
      </c>
      <c r="I17" s="1">
        <v>125</v>
      </c>
      <c r="J17" s="1">
        <v>500</v>
      </c>
      <c r="K17" s="7"/>
      <c r="L17" s="7">
        <f t="shared" si="0"/>
        <v>1169.0307883274168</v>
      </c>
      <c r="M17" s="7">
        <f t="shared" si="1"/>
        <v>3485.4296335403997</v>
      </c>
      <c r="N17" s="8">
        <f t="shared" si="2"/>
        <v>1760.4</v>
      </c>
      <c r="O17" s="7">
        <f t="shared" si="3"/>
        <v>8.0621363968483295E-11</v>
      </c>
      <c r="P17" s="7">
        <f t="shared" si="5"/>
        <v>2.4186409190544989E-8</v>
      </c>
      <c r="Q17" s="8">
        <f t="shared" si="6"/>
        <v>6414.8604218920018</v>
      </c>
      <c r="R17" s="7"/>
      <c r="S17" s="7"/>
      <c r="T17" s="9" t="b">
        <f t="shared" si="4"/>
        <v>1</v>
      </c>
    </row>
    <row r="18" spans="1:20" x14ac:dyDescent="0.25">
      <c r="A18" s="1">
        <v>17</v>
      </c>
      <c r="B18" s="1">
        <v>489.27937028999997</v>
      </c>
      <c r="C18" s="7"/>
      <c r="D18" s="3">
        <v>647.85</v>
      </c>
      <c r="E18" s="3">
        <v>7.97</v>
      </c>
      <c r="F18" s="3">
        <v>3.13E-3</v>
      </c>
      <c r="G18" s="3">
        <v>300</v>
      </c>
      <c r="H18" s="3">
        <v>3.5000000000000003E-2</v>
      </c>
      <c r="I18" s="1">
        <v>220</v>
      </c>
      <c r="J18" s="1">
        <v>500</v>
      </c>
      <c r="K18" s="7"/>
      <c r="L18" s="7">
        <f t="shared" si="0"/>
        <v>749.30416585901594</v>
      </c>
      <c r="M18" s="7">
        <f t="shared" si="1"/>
        <v>3899.5565812112995</v>
      </c>
      <c r="N18" s="8">
        <f t="shared" si="2"/>
        <v>647.85</v>
      </c>
      <c r="O18" s="7">
        <f t="shared" si="3"/>
        <v>-6.193804703066158E-10</v>
      </c>
      <c r="P18" s="7">
        <f t="shared" si="5"/>
        <v>1.8581414109198474E-7</v>
      </c>
      <c r="Q18" s="8">
        <f t="shared" si="6"/>
        <v>5296.7107472561302</v>
      </c>
      <c r="R18" s="7"/>
      <c r="S18" s="7"/>
      <c r="T18" s="9" t="b">
        <f t="shared" si="4"/>
        <v>1</v>
      </c>
    </row>
    <row r="19" spans="1:20" x14ac:dyDescent="0.25">
      <c r="A19" s="1">
        <v>18</v>
      </c>
      <c r="B19" s="1">
        <v>489.27937034000001</v>
      </c>
      <c r="C19" s="7"/>
      <c r="D19" s="3">
        <v>649.69000000000005</v>
      </c>
      <c r="E19" s="3">
        <v>7.95</v>
      </c>
      <c r="F19" s="3">
        <v>3.13E-3</v>
      </c>
      <c r="G19" s="3">
        <v>300</v>
      </c>
      <c r="H19" s="3">
        <v>3.5000000000000003E-2</v>
      </c>
      <c r="I19" s="1">
        <v>220</v>
      </c>
      <c r="J19" s="1">
        <v>500</v>
      </c>
      <c r="K19" s="7"/>
      <c r="L19" s="7">
        <f t="shared" si="0"/>
        <v>749.30416601216052</v>
      </c>
      <c r="M19" s="7">
        <f t="shared" si="1"/>
        <v>3889.7709942030001</v>
      </c>
      <c r="N19" s="8">
        <f t="shared" si="2"/>
        <v>649.69000000000005</v>
      </c>
      <c r="O19" s="7">
        <f t="shared" si="3"/>
        <v>1.1306223390242925E-9</v>
      </c>
      <c r="P19" s="7">
        <f t="shared" si="5"/>
        <v>3.3918670170728776E-7</v>
      </c>
      <c r="Q19" s="8">
        <f t="shared" si="6"/>
        <v>5288.7651605543469</v>
      </c>
      <c r="R19" s="7"/>
      <c r="S19" s="7"/>
      <c r="T19" s="9" t="b">
        <f t="shared" si="4"/>
        <v>1</v>
      </c>
    </row>
    <row r="20" spans="1:20" x14ac:dyDescent="0.25">
      <c r="A20" s="1">
        <v>19</v>
      </c>
      <c r="B20" s="1">
        <v>511.27937042999997</v>
      </c>
      <c r="D20" s="3">
        <v>647.83000000000004</v>
      </c>
      <c r="E20" s="3">
        <v>7.97</v>
      </c>
      <c r="F20" s="3">
        <v>3.13E-3</v>
      </c>
      <c r="G20" s="3">
        <v>300</v>
      </c>
      <c r="H20" s="3">
        <v>3.5000000000000003E-2</v>
      </c>
      <c r="I20" s="1">
        <v>242</v>
      </c>
      <c r="J20" s="1">
        <v>550</v>
      </c>
      <c r="L20" s="7">
        <f t="shared" si="0"/>
        <v>818.20264118344005</v>
      </c>
      <c r="M20" s="7">
        <f t="shared" si="1"/>
        <v>4074.8965823270996</v>
      </c>
      <c r="N20" s="8">
        <f t="shared" si="2"/>
        <v>647.83000000000004</v>
      </c>
      <c r="O20" s="7">
        <f t="shared" si="3"/>
        <v>4.2806199351212021E-9</v>
      </c>
      <c r="P20" s="7">
        <f t="shared" si="5"/>
        <v>1.2841859805363606E-6</v>
      </c>
      <c r="Q20" s="8">
        <f t="shared" si="6"/>
        <v>5540.9292247947251</v>
      </c>
      <c r="T20" s="9" t="b">
        <f t="shared" si="4"/>
        <v>1</v>
      </c>
    </row>
    <row r="21" spans="1:20" x14ac:dyDescent="0.25">
      <c r="A21" s="1">
        <v>20</v>
      </c>
      <c r="B21" s="1">
        <v>511.27937005000001</v>
      </c>
      <c r="D21" s="3">
        <v>647.80999999999995</v>
      </c>
      <c r="E21" s="3">
        <v>7.97</v>
      </c>
      <c r="F21" s="3">
        <v>3.13E-3</v>
      </c>
      <c r="G21" s="3">
        <v>300</v>
      </c>
      <c r="H21" s="3">
        <v>3.5000000000000003E-2</v>
      </c>
      <c r="I21" s="1">
        <v>242</v>
      </c>
      <c r="J21" s="1">
        <v>550</v>
      </c>
      <c r="L21" s="7">
        <f t="shared" si="0"/>
        <v>818.20263996720882</v>
      </c>
      <c r="M21" s="7">
        <f t="shared" si="1"/>
        <v>4074.8965792985</v>
      </c>
      <c r="N21" s="8">
        <f t="shared" si="2"/>
        <v>647.80999999999995</v>
      </c>
      <c r="O21" s="7">
        <f t="shared" si="3"/>
        <v>-9.0193776126120534E-9</v>
      </c>
      <c r="P21" s="7">
        <f t="shared" si="5"/>
        <v>2.705813283783616E-6</v>
      </c>
      <c r="Q21" s="8">
        <f t="shared" si="6"/>
        <v>5540.9092219715212</v>
      </c>
      <c r="T21" s="9" t="b">
        <f t="shared" si="4"/>
        <v>1</v>
      </c>
    </row>
    <row r="22" spans="1:20" x14ac:dyDescent="0.25">
      <c r="A22" s="1">
        <v>21</v>
      </c>
      <c r="B22" s="1">
        <v>523.27937044999999</v>
      </c>
      <c r="D22" s="3">
        <v>785.96</v>
      </c>
      <c r="E22" s="3">
        <v>6.63</v>
      </c>
      <c r="F22" s="3">
        <v>2.98E-3</v>
      </c>
      <c r="G22" s="3">
        <v>300</v>
      </c>
      <c r="H22" s="3">
        <v>3.5000000000000003E-2</v>
      </c>
      <c r="I22" s="1">
        <v>254</v>
      </c>
      <c r="J22" s="1">
        <v>550</v>
      </c>
      <c r="L22" s="7">
        <f t="shared" si="0"/>
        <v>815.98747262487404</v>
      </c>
      <c r="M22" s="7">
        <f t="shared" si="1"/>
        <v>3469.3422260835</v>
      </c>
      <c r="N22" s="8">
        <f t="shared" si="2"/>
        <v>785.96</v>
      </c>
      <c r="O22" s="7">
        <f t="shared" si="3"/>
        <v>4.9806199930394618E-9</v>
      </c>
      <c r="P22" s="7">
        <f t="shared" si="5"/>
        <v>1.4941859979118385E-6</v>
      </c>
      <c r="Q22" s="8">
        <f t="shared" si="6"/>
        <v>5071.2897002025602</v>
      </c>
      <c r="T22" s="9" t="b">
        <f t="shared" si="4"/>
        <v>1</v>
      </c>
    </row>
    <row r="23" spans="1:20" x14ac:dyDescent="0.25">
      <c r="A23" s="1">
        <v>22</v>
      </c>
      <c r="B23" s="1">
        <v>523.27937035000002</v>
      </c>
      <c r="D23" s="3">
        <v>785.96</v>
      </c>
      <c r="E23" s="3">
        <v>6.63</v>
      </c>
      <c r="F23" s="3">
        <v>2.98E-3</v>
      </c>
      <c r="G23" s="3">
        <v>300</v>
      </c>
      <c r="H23" s="3">
        <v>3.5000000000000003E-2</v>
      </c>
      <c r="I23" s="1">
        <v>254</v>
      </c>
      <c r="J23" s="1">
        <v>550</v>
      </c>
      <c r="L23" s="7">
        <f t="shared" si="0"/>
        <v>815.98747231299956</v>
      </c>
      <c r="M23" s="7">
        <f t="shared" si="1"/>
        <v>3469.3422254205002</v>
      </c>
      <c r="N23" s="8">
        <f t="shared" si="2"/>
        <v>785.96</v>
      </c>
      <c r="O23" s="7">
        <f t="shared" si="3"/>
        <v>1.4806214798050027E-9</v>
      </c>
      <c r="P23" s="7">
        <f t="shared" si="5"/>
        <v>4.4418644394150081E-7</v>
      </c>
      <c r="Q23" s="8">
        <f t="shared" si="6"/>
        <v>5071.2896981776858</v>
      </c>
      <c r="T23" s="9" t="b">
        <f t="shared" si="4"/>
        <v>1</v>
      </c>
    </row>
    <row r="24" spans="1:20" x14ac:dyDescent="0.25">
      <c r="A24" s="1">
        <v>23</v>
      </c>
      <c r="B24" s="1">
        <v>523.27937043999998</v>
      </c>
      <c r="D24" s="3">
        <v>794.53</v>
      </c>
      <c r="E24" s="3">
        <v>6.66</v>
      </c>
      <c r="F24" s="3">
        <v>2.8400000000000001E-3</v>
      </c>
      <c r="G24" s="3">
        <v>300</v>
      </c>
      <c r="H24" s="3">
        <v>3.5000000000000003E-2</v>
      </c>
      <c r="I24" s="1">
        <v>254</v>
      </c>
      <c r="J24" s="1">
        <v>550</v>
      </c>
      <c r="L24" s="7">
        <f t="shared" si="0"/>
        <v>777.6524906597549</v>
      </c>
      <c r="M24" s="7">
        <f t="shared" si="1"/>
        <v>3485.0406071304001</v>
      </c>
      <c r="N24" s="8">
        <f t="shared" si="2"/>
        <v>794.53</v>
      </c>
      <c r="O24" s="7">
        <f t="shared" si="3"/>
        <v>4.6306208522587516E-9</v>
      </c>
      <c r="P24" s="7">
        <f t="shared" si="5"/>
        <v>1.3891862556776255E-6</v>
      </c>
      <c r="Q24" s="8">
        <f t="shared" si="6"/>
        <v>5057.2230991793404</v>
      </c>
      <c r="T24" s="9" t="b">
        <f t="shared" si="4"/>
        <v>1</v>
      </c>
    </row>
    <row r="25" spans="1:20" x14ac:dyDescent="0.25">
      <c r="A25" s="1">
        <v>24</v>
      </c>
      <c r="B25" s="1">
        <v>523.27937042999997</v>
      </c>
      <c r="D25" s="3">
        <v>794.53</v>
      </c>
      <c r="E25" s="3">
        <v>6.66</v>
      </c>
      <c r="F25" s="3">
        <v>2.8400000000000001E-3</v>
      </c>
      <c r="G25" s="3">
        <v>300</v>
      </c>
      <c r="H25" s="3">
        <v>3.5000000000000003E-2</v>
      </c>
      <c r="I25" s="1">
        <v>254</v>
      </c>
      <c r="J25" s="1">
        <v>550</v>
      </c>
      <c r="L25" s="7">
        <f t="shared" si="0"/>
        <v>777.65249063003273</v>
      </c>
      <c r="M25" s="7">
        <f t="shared" si="1"/>
        <v>3485.0406070638001</v>
      </c>
      <c r="N25" s="8">
        <f t="shared" si="2"/>
        <v>794.53</v>
      </c>
      <c r="O25" s="7">
        <f t="shared" si="3"/>
        <v>4.2806199351212021E-9</v>
      </c>
      <c r="P25" s="7">
        <f t="shared" si="5"/>
        <v>1.2841859805363606E-6</v>
      </c>
      <c r="Q25" s="8">
        <f t="shared" si="6"/>
        <v>5057.2230989780182</v>
      </c>
      <c r="T25" s="9" t="b">
        <f t="shared" si="4"/>
        <v>1</v>
      </c>
    </row>
    <row r="26" spans="1:20" x14ac:dyDescent="0.25">
      <c r="A26" s="1">
        <v>25</v>
      </c>
      <c r="B26" s="1">
        <v>523.27937035000002</v>
      </c>
      <c r="D26" s="3">
        <v>801.32</v>
      </c>
      <c r="E26" s="3">
        <v>7.1</v>
      </c>
      <c r="F26" s="3">
        <v>2.7699999999999999E-3</v>
      </c>
      <c r="G26" s="3">
        <v>300</v>
      </c>
      <c r="H26" s="3">
        <v>3.5000000000000003E-2</v>
      </c>
      <c r="I26" s="1">
        <v>254</v>
      </c>
      <c r="J26" s="1">
        <v>550</v>
      </c>
      <c r="L26" s="7">
        <f t="shared" si="0"/>
        <v>758.4849994318821</v>
      </c>
      <c r="M26" s="7">
        <f t="shared" si="1"/>
        <v>3715.2835294850001</v>
      </c>
      <c r="N26" s="8">
        <f t="shared" si="2"/>
        <v>801.32</v>
      </c>
      <c r="O26" s="7">
        <f t="shared" si="3"/>
        <v>1.4806214798050027E-9</v>
      </c>
      <c r="P26" s="7">
        <f t="shared" si="5"/>
        <v>4.4418644394150081E-7</v>
      </c>
      <c r="Q26" s="8">
        <f t="shared" si="6"/>
        <v>5275.0885293610681</v>
      </c>
      <c r="T26" s="9" t="b">
        <f t="shared" si="4"/>
        <v>1</v>
      </c>
    </row>
    <row r="27" spans="1:20" x14ac:dyDescent="0.25">
      <c r="A27" s="1">
        <v>26</v>
      </c>
      <c r="B27" s="1">
        <v>523.27937025000006</v>
      </c>
      <c r="D27" s="3">
        <v>801.32</v>
      </c>
      <c r="E27" s="3">
        <v>7.1</v>
      </c>
      <c r="F27" s="3">
        <v>2.7699999999999999E-3</v>
      </c>
      <c r="G27" s="3">
        <v>300</v>
      </c>
      <c r="H27" s="3">
        <v>3.5000000000000003E-2</v>
      </c>
      <c r="I27" s="1">
        <v>254</v>
      </c>
      <c r="J27" s="1">
        <v>550</v>
      </c>
      <c r="L27" s="7">
        <f t="shared" si="0"/>
        <v>758.48499914198544</v>
      </c>
      <c r="M27" s="7">
        <f t="shared" si="1"/>
        <v>3715.2835287750004</v>
      </c>
      <c r="N27" s="8">
        <f t="shared" si="2"/>
        <v>801.32</v>
      </c>
      <c r="O27" s="7">
        <f t="shared" si="3"/>
        <v>-2.0193770334294564E-9</v>
      </c>
      <c r="P27" s="7">
        <f t="shared" si="5"/>
        <v>6.0581311002883692E-7</v>
      </c>
      <c r="Q27" s="8">
        <f t="shared" si="6"/>
        <v>5275.0885285227987</v>
      </c>
      <c r="T27" s="9" t="b">
        <f t="shared" si="4"/>
        <v>1</v>
      </c>
    </row>
    <row r="28" spans="1:20" x14ac:dyDescent="0.25">
      <c r="A28" s="1">
        <v>27</v>
      </c>
      <c r="B28" s="1">
        <v>10</v>
      </c>
      <c r="D28" s="3">
        <v>1055.0999999999999</v>
      </c>
      <c r="E28" s="3">
        <v>3.33</v>
      </c>
      <c r="F28" s="3">
        <v>0.52124000000000004</v>
      </c>
      <c r="G28" s="3">
        <v>120</v>
      </c>
      <c r="H28" s="3">
        <v>7.6999999999999999E-2</v>
      </c>
      <c r="I28" s="1">
        <v>10</v>
      </c>
      <c r="J28" s="1">
        <v>150</v>
      </c>
      <c r="L28" s="7">
        <f t="shared" si="0"/>
        <v>52.124000000000002</v>
      </c>
      <c r="M28" s="7">
        <f t="shared" si="1"/>
        <v>33.299999999999997</v>
      </c>
      <c r="N28" s="8">
        <f t="shared" si="2"/>
        <v>1055.0999999999999</v>
      </c>
      <c r="O28" s="7">
        <f t="shared" si="3"/>
        <v>0</v>
      </c>
      <c r="P28" s="7">
        <f t="shared" si="5"/>
        <v>0</v>
      </c>
      <c r="Q28" s="8">
        <f t="shared" si="6"/>
        <v>1140.5239999999999</v>
      </c>
      <c r="T28" s="9" t="b">
        <f t="shared" si="4"/>
        <v>1</v>
      </c>
    </row>
    <row r="29" spans="1:20" x14ac:dyDescent="0.25">
      <c r="A29" s="1">
        <v>28</v>
      </c>
      <c r="B29" s="1">
        <v>10</v>
      </c>
      <c r="D29" s="3">
        <v>1055.0999999999999</v>
      </c>
      <c r="E29" s="3">
        <v>3.33</v>
      </c>
      <c r="F29" s="3">
        <v>0.52124000000000004</v>
      </c>
      <c r="G29" s="3">
        <v>120</v>
      </c>
      <c r="H29" s="3">
        <v>7.6999999999999999E-2</v>
      </c>
      <c r="I29" s="1">
        <v>10</v>
      </c>
      <c r="J29" s="1">
        <v>150</v>
      </c>
      <c r="L29" s="7">
        <f t="shared" si="0"/>
        <v>52.124000000000002</v>
      </c>
      <c r="M29" s="7">
        <f t="shared" si="1"/>
        <v>33.299999999999997</v>
      </c>
      <c r="N29" s="8">
        <f t="shared" si="2"/>
        <v>1055.0999999999999</v>
      </c>
      <c r="O29" s="7">
        <f t="shared" si="3"/>
        <v>0</v>
      </c>
      <c r="P29" s="7">
        <f t="shared" si="5"/>
        <v>0</v>
      </c>
      <c r="Q29" s="8">
        <f t="shared" si="6"/>
        <v>1140.5239999999999</v>
      </c>
      <c r="T29" s="9" t="b">
        <f t="shared" si="4"/>
        <v>1</v>
      </c>
    </row>
    <row r="30" spans="1:20" x14ac:dyDescent="0.25">
      <c r="A30" s="1">
        <v>29</v>
      </c>
      <c r="B30" s="1">
        <v>10</v>
      </c>
      <c r="D30" s="3">
        <v>1055.0999999999999</v>
      </c>
      <c r="E30" s="3">
        <v>3.33</v>
      </c>
      <c r="F30" s="3">
        <v>0.52124000000000004</v>
      </c>
      <c r="G30" s="3">
        <v>120</v>
      </c>
      <c r="H30" s="3">
        <v>7.6999999999999999E-2</v>
      </c>
      <c r="I30" s="1">
        <v>10</v>
      </c>
      <c r="J30" s="1">
        <v>150</v>
      </c>
      <c r="L30" s="7">
        <f t="shared" si="0"/>
        <v>52.124000000000002</v>
      </c>
      <c r="M30" s="7">
        <f t="shared" si="1"/>
        <v>33.299999999999997</v>
      </c>
      <c r="N30" s="8">
        <f t="shared" si="2"/>
        <v>1055.0999999999999</v>
      </c>
      <c r="O30" s="7">
        <f t="shared" si="3"/>
        <v>0</v>
      </c>
      <c r="P30" s="7">
        <f t="shared" si="5"/>
        <v>0</v>
      </c>
      <c r="Q30" s="8">
        <f t="shared" si="6"/>
        <v>1140.5239999999999</v>
      </c>
      <c r="T30" s="9" t="b">
        <f t="shared" si="4"/>
        <v>1</v>
      </c>
    </row>
    <row r="31" spans="1:20" x14ac:dyDescent="0.25">
      <c r="A31" s="1">
        <v>30</v>
      </c>
      <c r="B31" s="1">
        <v>87.799905710000004</v>
      </c>
      <c r="D31" s="3">
        <v>148.88999999999999</v>
      </c>
      <c r="E31" s="3">
        <v>5.35</v>
      </c>
      <c r="F31" s="3">
        <v>1.14E-2</v>
      </c>
      <c r="G31" s="3">
        <v>120</v>
      </c>
      <c r="H31" s="3">
        <v>7.6999999999999999E-2</v>
      </c>
      <c r="I31" s="1">
        <v>47</v>
      </c>
      <c r="J31" s="1">
        <v>97</v>
      </c>
      <c r="L31" s="7">
        <f t="shared" si="0"/>
        <v>87.88058724660776</v>
      </c>
      <c r="M31" s="7">
        <f t="shared" si="1"/>
        <v>469.72949554849998</v>
      </c>
      <c r="N31" s="8">
        <f t="shared" si="2"/>
        <v>148.88999999999999</v>
      </c>
      <c r="O31" s="7">
        <f t="shared" si="3"/>
        <v>8.6080206839920617E-8</v>
      </c>
      <c r="P31" s="7">
        <f t="shared" si="5"/>
        <v>1.0329624820790473E-5</v>
      </c>
      <c r="Q31" s="8">
        <f t="shared" si="6"/>
        <v>706.50009312473253</v>
      </c>
      <c r="T31" s="9" t="b">
        <f t="shared" si="4"/>
        <v>1</v>
      </c>
    </row>
    <row r="32" spans="1:20" x14ac:dyDescent="0.25">
      <c r="A32" s="1">
        <v>31</v>
      </c>
      <c r="B32" s="1">
        <v>190</v>
      </c>
      <c r="D32" s="3">
        <v>222.92</v>
      </c>
      <c r="E32" s="3">
        <v>6.43</v>
      </c>
      <c r="F32" s="3">
        <v>1.6000000000000001E-3</v>
      </c>
      <c r="G32" s="3">
        <v>150</v>
      </c>
      <c r="H32" s="3">
        <v>6.3E-2</v>
      </c>
      <c r="I32" s="1">
        <v>60</v>
      </c>
      <c r="J32" s="1">
        <v>190</v>
      </c>
      <c r="L32" s="7">
        <f t="shared" si="0"/>
        <v>57.760000000000005</v>
      </c>
      <c r="M32" s="7">
        <f t="shared" si="1"/>
        <v>1221.7</v>
      </c>
      <c r="N32" s="8">
        <f t="shared" si="2"/>
        <v>222.92</v>
      </c>
      <c r="O32" s="7">
        <f t="shared" si="3"/>
        <v>-0.94407501262821969</v>
      </c>
      <c r="P32" s="7">
        <f t="shared" si="5"/>
        <v>141.61125189423296</v>
      </c>
      <c r="Q32" s="8">
        <f t="shared" si="6"/>
        <v>1643.9912518942331</v>
      </c>
      <c r="T32" s="9" t="b">
        <f t="shared" si="4"/>
        <v>1</v>
      </c>
    </row>
    <row r="33" spans="1:20" x14ac:dyDescent="0.25">
      <c r="A33" s="1">
        <v>32</v>
      </c>
      <c r="B33" s="1">
        <v>190</v>
      </c>
      <c r="D33" s="3">
        <v>222.92</v>
      </c>
      <c r="E33" s="3">
        <v>6.43</v>
      </c>
      <c r="F33" s="3">
        <v>1.6000000000000001E-3</v>
      </c>
      <c r="G33" s="3">
        <v>150</v>
      </c>
      <c r="H33" s="3">
        <v>6.3E-2</v>
      </c>
      <c r="I33" s="1">
        <v>60</v>
      </c>
      <c r="J33" s="1">
        <v>190</v>
      </c>
      <c r="L33" s="7">
        <f t="shared" si="0"/>
        <v>57.760000000000005</v>
      </c>
      <c r="M33" s="7">
        <f t="shared" si="1"/>
        <v>1221.7</v>
      </c>
      <c r="N33" s="8">
        <f t="shared" si="2"/>
        <v>222.92</v>
      </c>
      <c r="O33" s="7">
        <f t="shared" si="3"/>
        <v>-0.94407501262821969</v>
      </c>
      <c r="P33" s="7">
        <f t="shared" si="5"/>
        <v>141.61125189423296</v>
      </c>
      <c r="Q33" s="8">
        <f t="shared" si="6"/>
        <v>1643.9912518942331</v>
      </c>
      <c r="T33" s="9" t="b">
        <f t="shared" si="4"/>
        <v>1</v>
      </c>
    </row>
    <row r="34" spans="1:20" x14ac:dyDescent="0.25">
      <c r="A34" s="1">
        <v>33</v>
      </c>
      <c r="B34" s="1">
        <v>190</v>
      </c>
      <c r="D34" s="3">
        <v>222.92</v>
      </c>
      <c r="E34" s="3">
        <v>6.43</v>
      </c>
      <c r="F34" s="3">
        <v>1.6000000000000001E-3</v>
      </c>
      <c r="G34" s="3">
        <v>150</v>
      </c>
      <c r="H34" s="3">
        <v>6.3E-2</v>
      </c>
      <c r="I34" s="1">
        <v>60</v>
      </c>
      <c r="J34" s="1">
        <v>190</v>
      </c>
      <c r="L34" s="7">
        <f t="shared" si="0"/>
        <v>57.760000000000005</v>
      </c>
      <c r="M34" s="7">
        <f t="shared" si="1"/>
        <v>1221.7</v>
      </c>
      <c r="N34" s="8">
        <f t="shared" si="2"/>
        <v>222.92</v>
      </c>
      <c r="O34" s="7">
        <f t="shared" si="3"/>
        <v>-0.94407501262821969</v>
      </c>
      <c r="P34" s="7">
        <f t="shared" si="5"/>
        <v>141.61125189423296</v>
      </c>
      <c r="Q34" s="8">
        <f t="shared" si="6"/>
        <v>1643.9912518942331</v>
      </c>
      <c r="T34" s="9" t="b">
        <f t="shared" si="4"/>
        <v>1</v>
      </c>
    </row>
    <row r="35" spans="1:20" x14ac:dyDescent="0.25">
      <c r="A35" s="1">
        <v>34</v>
      </c>
      <c r="B35" s="1">
        <v>164.79982631999999</v>
      </c>
      <c r="D35" s="3">
        <v>107.87</v>
      </c>
      <c r="E35" s="3">
        <v>8.9499999999999993</v>
      </c>
      <c r="F35" s="3">
        <v>1E-4</v>
      </c>
      <c r="G35" s="3">
        <v>200</v>
      </c>
      <c r="H35" s="3">
        <v>4.2000000000000003E-2</v>
      </c>
      <c r="I35" s="1">
        <v>90</v>
      </c>
      <c r="J35" s="1">
        <v>200</v>
      </c>
      <c r="L35" s="7">
        <f t="shared" si="0"/>
        <v>2.7158982755102166</v>
      </c>
      <c r="M35" s="7">
        <f t="shared" si="1"/>
        <v>1474.9584455639999</v>
      </c>
      <c r="N35" s="8">
        <f t="shared" si="2"/>
        <v>107.87</v>
      </c>
      <c r="O35" s="7">
        <f t="shared" si="3"/>
        <v>5.1850206672253056E-8</v>
      </c>
      <c r="P35" s="7">
        <f t="shared" si="5"/>
        <v>1.0370041334450611E-5</v>
      </c>
      <c r="Q35" s="8">
        <f t="shared" si="6"/>
        <v>1585.5443542095513</v>
      </c>
      <c r="T35" s="9" t="b">
        <f t="shared" si="4"/>
        <v>1</v>
      </c>
    </row>
    <row r="36" spans="1:20" x14ac:dyDescent="0.25">
      <c r="A36" s="1">
        <v>35</v>
      </c>
      <c r="B36" s="1">
        <v>194.39776855</v>
      </c>
      <c r="D36" s="3">
        <v>116.58</v>
      </c>
      <c r="E36" s="3">
        <v>8.6199999999999992</v>
      </c>
      <c r="F36" s="3">
        <v>1E-4</v>
      </c>
      <c r="G36" s="3">
        <v>200</v>
      </c>
      <c r="H36" s="3">
        <v>4.2000000000000003E-2</v>
      </c>
      <c r="I36" s="1">
        <v>90</v>
      </c>
      <c r="J36" s="1">
        <v>200</v>
      </c>
      <c r="L36" s="7">
        <f t="shared" si="0"/>
        <v>3.7790492417219368</v>
      </c>
      <c r="M36" s="7">
        <f t="shared" si="1"/>
        <v>1675.7087649009998</v>
      </c>
      <c r="N36" s="8">
        <f t="shared" si="2"/>
        <v>116.58</v>
      </c>
      <c r="O36" s="7">
        <f t="shared" si="3"/>
        <v>0.94679070728710735</v>
      </c>
      <c r="P36" s="7">
        <f t="shared" si="5"/>
        <v>189.35814145742148</v>
      </c>
      <c r="Q36" s="8">
        <f t="shared" si="6"/>
        <v>1985.425955600143</v>
      </c>
      <c r="T36" s="9" t="b">
        <f t="shared" si="4"/>
        <v>1</v>
      </c>
    </row>
    <row r="37" spans="1:20" x14ac:dyDescent="0.25">
      <c r="A37" s="1">
        <v>36</v>
      </c>
      <c r="B37" s="1">
        <v>200</v>
      </c>
      <c r="D37" s="3">
        <v>116.58</v>
      </c>
      <c r="E37" s="3">
        <v>8.6199999999999992</v>
      </c>
      <c r="F37" s="3">
        <v>1E-4</v>
      </c>
      <c r="G37" s="3">
        <v>200</v>
      </c>
      <c r="H37" s="3">
        <v>4.2000000000000003E-2</v>
      </c>
      <c r="I37" s="1">
        <v>90</v>
      </c>
      <c r="J37" s="1">
        <v>200</v>
      </c>
      <c r="L37" s="7">
        <f t="shared" si="0"/>
        <v>4</v>
      </c>
      <c r="M37" s="7">
        <f t="shared" si="1"/>
        <v>1723.9999999999998</v>
      </c>
      <c r="N37" s="8">
        <f t="shared" si="2"/>
        <v>116.58</v>
      </c>
      <c r="O37" s="7">
        <f t="shared" si="3"/>
        <v>0.99573517306224535</v>
      </c>
      <c r="P37" s="7">
        <f t="shared" si="5"/>
        <v>199.14703461244906</v>
      </c>
      <c r="Q37" s="8">
        <f t="shared" si="6"/>
        <v>2043.7270346124487</v>
      </c>
      <c r="T37" s="9" t="b">
        <f t="shared" si="4"/>
        <v>1</v>
      </c>
    </row>
    <row r="38" spans="1:20" x14ac:dyDescent="0.25">
      <c r="A38" s="1">
        <v>37</v>
      </c>
      <c r="B38" s="1">
        <v>110</v>
      </c>
      <c r="D38" s="3">
        <v>307.45</v>
      </c>
      <c r="E38" s="3">
        <v>5.88</v>
      </c>
      <c r="F38" s="3">
        <v>1.61E-2</v>
      </c>
      <c r="G38" s="3">
        <v>80</v>
      </c>
      <c r="H38" s="3">
        <v>9.8000000000000004E-2</v>
      </c>
      <c r="I38" s="1">
        <v>25</v>
      </c>
      <c r="J38" s="1">
        <v>110</v>
      </c>
      <c r="L38" s="7">
        <f t="shared" si="0"/>
        <v>194.81</v>
      </c>
      <c r="M38" s="7">
        <f t="shared" si="1"/>
        <v>646.79999999999995</v>
      </c>
      <c r="N38" s="8">
        <f t="shared" si="2"/>
        <v>307.45</v>
      </c>
      <c r="O38" s="7">
        <f t="shared" si="3"/>
        <v>-0.88882652263782103</v>
      </c>
      <c r="P38" s="7">
        <f t="shared" si="5"/>
        <v>71.106121811025687</v>
      </c>
      <c r="Q38" s="8">
        <f t="shared" si="6"/>
        <v>1220.1661218110257</v>
      </c>
      <c r="T38" s="9" t="b">
        <f t="shared" si="4"/>
        <v>1</v>
      </c>
    </row>
    <row r="39" spans="1:20" x14ac:dyDescent="0.25">
      <c r="A39" s="1">
        <v>38</v>
      </c>
      <c r="B39" s="1">
        <v>110</v>
      </c>
      <c r="D39" s="3">
        <v>307.45</v>
      </c>
      <c r="E39" s="3">
        <v>5.88</v>
      </c>
      <c r="F39" s="3">
        <v>1.61E-2</v>
      </c>
      <c r="G39" s="3">
        <v>80</v>
      </c>
      <c r="H39" s="3">
        <v>9.8000000000000004E-2</v>
      </c>
      <c r="I39" s="1">
        <v>25</v>
      </c>
      <c r="J39" s="1">
        <v>110</v>
      </c>
      <c r="L39" s="7">
        <f t="shared" si="0"/>
        <v>194.81</v>
      </c>
      <c r="M39" s="7">
        <f t="shared" si="1"/>
        <v>646.79999999999995</v>
      </c>
      <c r="N39" s="8">
        <f t="shared" si="2"/>
        <v>307.45</v>
      </c>
      <c r="O39" s="7">
        <f t="shared" si="3"/>
        <v>-0.88882652263782103</v>
      </c>
      <c r="P39" s="7">
        <f t="shared" si="5"/>
        <v>71.106121811025687</v>
      </c>
      <c r="Q39" s="8">
        <f t="shared" si="6"/>
        <v>1220.1661218110257</v>
      </c>
      <c r="T39" s="9" t="b">
        <f t="shared" si="4"/>
        <v>1</v>
      </c>
    </row>
    <row r="40" spans="1:20" x14ac:dyDescent="0.25">
      <c r="A40" s="1">
        <v>39</v>
      </c>
      <c r="B40" s="1">
        <v>110</v>
      </c>
      <c r="D40" s="3">
        <v>307.45</v>
      </c>
      <c r="E40" s="3">
        <v>5.88</v>
      </c>
      <c r="F40" s="3">
        <v>1.61E-2</v>
      </c>
      <c r="G40" s="3">
        <v>80</v>
      </c>
      <c r="H40" s="3">
        <v>9.8000000000000004E-2</v>
      </c>
      <c r="I40" s="1">
        <v>25</v>
      </c>
      <c r="J40" s="1">
        <v>110</v>
      </c>
      <c r="L40" s="7">
        <f t="shared" si="0"/>
        <v>194.81</v>
      </c>
      <c r="M40" s="7">
        <f t="shared" si="1"/>
        <v>646.79999999999995</v>
      </c>
      <c r="N40" s="8">
        <f t="shared" si="2"/>
        <v>307.45</v>
      </c>
      <c r="O40" s="7">
        <f t="shared" si="3"/>
        <v>-0.88882652263782103</v>
      </c>
      <c r="P40" s="7">
        <f t="shared" si="5"/>
        <v>71.106121811025687</v>
      </c>
      <c r="Q40" s="8">
        <f t="shared" si="6"/>
        <v>1220.1661218110257</v>
      </c>
      <c r="T40" s="9" t="b">
        <f t="shared" si="4"/>
        <v>1</v>
      </c>
    </row>
    <row r="41" spans="1:20" x14ac:dyDescent="0.25">
      <c r="A41" s="1">
        <v>40</v>
      </c>
      <c r="B41" s="1">
        <v>511.27937042999997</v>
      </c>
      <c r="D41" s="3">
        <v>647.83000000000004</v>
      </c>
      <c r="E41" s="3">
        <v>7.97</v>
      </c>
      <c r="F41" s="3">
        <v>3.13E-3</v>
      </c>
      <c r="G41" s="3">
        <v>300</v>
      </c>
      <c r="H41" s="3">
        <v>3.5000000000000003E-2</v>
      </c>
      <c r="I41" s="1">
        <v>242</v>
      </c>
      <c r="J41" s="1">
        <v>550</v>
      </c>
      <c r="L41" s="7">
        <f t="shared" si="0"/>
        <v>818.20264118344005</v>
      </c>
      <c r="M41" s="7">
        <f t="shared" si="1"/>
        <v>4074.8965823270996</v>
      </c>
      <c r="N41" s="8">
        <f t="shared" si="2"/>
        <v>647.83000000000004</v>
      </c>
      <c r="O41" s="7">
        <f t="shared" si="3"/>
        <v>4.2806199351212021E-9</v>
      </c>
      <c r="P41" s="7">
        <f t="shared" si="5"/>
        <v>1.2841859805363606E-6</v>
      </c>
      <c r="Q41" s="8">
        <f t="shared" si="6"/>
        <v>5540.9292247947251</v>
      </c>
      <c r="T41" s="9" t="b">
        <f t="shared" si="4"/>
        <v>1</v>
      </c>
    </row>
  </sheetData>
  <mergeCells count="1">
    <mergeCell ref="W1:X1"/>
  </mergeCells>
  <phoneticPr fontId="3" type="noConversion"/>
  <conditionalFormatting sqref="T2:T41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T2:T41">
    <cfRule type="cellIs" dxfId="0" priority="2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2023-11-20T12:00:49Z</dcterms:created>
  <dcterms:modified xsi:type="dcterms:W3CDTF">2023-11-21T11:45:08Z</dcterms:modified>
</cp:coreProperties>
</file>