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17.xml" ContentType="application/vnd.openxmlformats-officedocument.drawingml.chartshapes+xml"/>
  <Override PartName="/xl/drawings/drawing18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45" windowWidth="18135" windowHeight="11760" activeTab="5"/>
  </bookViews>
  <sheets>
    <sheet name="課本p185" sheetId="1" r:id="rId1"/>
    <sheet name="球類偏好" sheetId="13" r:id="rId2"/>
    <sheet name="數學成績" sheetId="3" r:id="rId3"/>
    <sheet name="國文成績 " sheetId="5" r:id="rId4"/>
    <sheet name="身高" sheetId="7" r:id="rId5"/>
    <sheet name="習題3-5" sheetId="15" r:id="rId6"/>
    <sheet name="Sheet3" sheetId="14" r:id="rId7"/>
  </sheets>
  <definedNames>
    <definedName name="_xlnm._FilterDatabase" localSheetId="4" hidden="1">身高!$B$1:$B$69</definedName>
    <definedName name="_xlnm._FilterDatabase" localSheetId="3" hidden="1">'國文成績 '!$B$1:$B$70</definedName>
    <definedName name="_xlnm._FilterDatabase" localSheetId="5" hidden="1">'習題3-5'!$B$1:$B$9</definedName>
    <definedName name="_xlnm._FilterDatabase" localSheetId="2" hidden="1">數學成績!$B$1:$B$71</definedName>
    <definedName name="_xlnm.Criteria" localSheetId="4">身高!$30:$50</definedName>
    <definedName name="_xlnm.Criteria" localSheetId="3">'國文成績 '!$30:$50</definedName>
    <definedName name="_xlnm.Criteria" localSheetId="5">'習題3-5'!#REF!</definedName>
    <definedName name="_xlnm.Criteria" localSheetId="2">數學成績!$30:$50</definedName>
    <definedName name="_xlnm.Extract" localSheetId="4">身高!$C$2</definedName>
    <definedName name="_xlnm.Extract" localSheetId="3">'國文成績 '!$C$2</definedName>
    <definedName name="_xlnm.Extract" localSheetId="5">'習題3-5'!#REF!</definedName>
    <definedName name="_xlnm.Extract" localSheetId="2">數學成績!$D$2</definedName>
  </definedNames>
  <calcPr calcId="125725"/>
</workbook>
</file>

<file path=xl/calcChain.xml><?xml version="1.0" encoding="utf-8"?>
<calcChain xmlns="http://schemas.openxmlformats.org/spreadsheetml/2006/main">
  <c r="D4" i="15"/>
  <c r="D5"/>
  <c r="D6"/>
  <c r="D7"/>
  <c r="D8"/>
  <c r="D9"/>
  <c r="D10"/>
  <c r="D11"/>
  <c r="D3"/>
  <c r="E3"/>
  <c r="E4" s="1"/>
  <c r="E5" s="1"/>
  <c r="E6" s="1"/>
  <c r="E7" s="1"/>
  <c r="E8" s="1"/>
  <c r="E9" s="1"/>
  <c r="E10" s="1"/>
  <c r="E11" s="1"/>
  <c r="B72" i="13"/>
  <c r="B65"/>
  <c r="B58"/>
  <c r="B54"/>
  <c r="B48"/>
  <c r="B37"/>
  <c r="B26"/>
  <c r="B18"/>
  <c r="B75" s="1"/>
  <c r="D73"/>
  <c r="D59"/>
  <c r="D49"/>
  <c r="D27"/>
  <c r="D74" s="1"/>
  <c r="D72" i="5"/>
  <c r="D71"/>
  <c r="C71"/>
  <c r="C72"/>
  <c r="D66"/>
  <c r="D67"/>
  <c r="D68"/>
  <c r="D69"/>
  <c r="D70"/>
  <c r="D65"/>
  <c r="D64"/>
  <c r="E64" s="1"/>
  <c r="E65" s="1"/>
  <c r="E66" s="1"/>
  <c r="E67" s="1"/>
  <c r="E68" s="1"/>
  <c r="E69" s="1"/>
  <c r="E70" s="1"/>
  <c r="E71" s="1"/>
  <c r="E72" s="1"/>
  <c r="C64"/>
  <c r="C65" s="1"/>
  <c r="C66" s="1"/>
  <c r="C67" s="1"/>
  <c r="C68" s="1"/>
  <c r="C69" s="1"/>
  <c r="C70" s="1"/>
  <c r="D64" i="3"/>
  <c r="D65"/>
  <c r="D66"/>
  <c r="D67"/>
  <c r="D68"/>
  <c r="D69"/>
  <c r="C63"/>
  <c r="C64" s="1"/>
  <c r="C65" s="1"/>
  <c r="C66" s="1"/>
  <c r="C67" s="1"/>
  <c r="C68" s="1"/>
  <c r="C69" s="1"/>
  <c r="E64"/>
  <c r="E65" s="1"/>
  <c r="E66" s="1"/>
  <c r="E67" s="1"/>
  <c r="E68" s="1"/>
  <c r="E69" s="1"/>
  <c r="E63"/>
  <c r="D63"/>
  <c r="B70" i="7"/>
  <c r="B69"/>
  <c r="B68"/>
  <c r="B67"/>
  <c r="B66"/>
  <c r="B65"/>
  <c r="B64"/>
  <c r="B63"/>
  <c r="B62"/>
  <c r="B72" i="5"/>
  <c r="B71"/>
  <c r="B70"/>
  <c r="B69"/>
  <c r="B68"/>
  <c r="B67"/>
  <c r="B66"/>
  <c r="B65"/>
  <c r="B64"/>
  <c r="B69" i="3"/>
  <c r="B68"/>
  <c r="B67"/>
  <c r="B66"/>
  <c r="B65"/>
  <c r="B64"/>
  <c r="B63"/>
  <c r="C3" i="15" l="1"/>
  <c r="C4" s="1"/>
  <c r="C5" s="1"/>
  <c r="C6" s="1"/>
  <c r="C7" s="1"/>
  <c r="C8" s="1"/>
  <c r="C9" s="1"/>
  <c r="C10" s="1"/>
  <c r="C11" s="1"/>
</calcChain>
</file>

<file path=xl/sharedStrings.xml><?xml version="1.0" encoding="utf-8"?>
<sst xmlns="http://schemas.openxmlformats.org/spreadsheetml/2006/main" count="77" uniqueCount="58">
  <si>
    <t>數學</t>
    <phoneticPr fontId="2" type="noConversion"/>
  </si>
  <si>
    <t>國文</t>
    <phoneticPr fontId="2" type="noConversion"/>
  </si>
  <si>
    <t>身高</t>
    <phoneticPr fontId="2" type="noConversion"/>
  </si>
  <si>
    <t>性別</t>
    <phoneticPr fontId="2" type="noConversion"/>
  </si>
  <si>
    <t>球類偏好</t>
    <phoneticPr fontId="2" type="noConversion"/>
  </si>
  <si>
    <t>座號</t>
    <phoneticPr fontId="2" type="noConversion"/>
  </si>
  <si>
    <t>總計數</t>
  </si>
  <si>
    <t>40~50</t>
    <phoneticPr fontId="2" type="noConversion"/>
  </si>
  <si>
    <t>&lt;40</t>
    <phoneticPr fontId="2" type="noConversion"/>
  </si>
  <si>
    <t>50~60</t>
    <phoneticPr fontId="2" type="noConversion"/>
  </si>
  <si>
    <t>60~70</t>
    <phoneticPr fontId="2" type="noConversion"/>
  </si>
  <si>
    <t>70~80</t>
    <phoneticPr fontId="2" type="noConversion"/>
  </si>
  <si>
    <t>80~90</t>
    <phoneticPr fontId="2" type="noConversion"/>
  </si>
  <si>
    <t>90~100</t>
    <phoneticPr fontId="2" type="noConversion"/>
  </si>
  <si>
    <t>50~55</t>
    <phoneticPr fontId="2" type="noConversion"/>
  </si>
  <si>
    <t>55~60</t>
    <phoneticPr fontId="2" type="noConversion"/>
  </si>
  <si>
    <t>60~65</t>
    <phoneticPr fontId="2" type="noConversion"/>
  </si>
  <si>
    <t>65~70</t>
    <phoneticPr fontId="2" type="noConversion"/>
  </si>
  <si>
    <t>70~75</t>
    <phoneticPr fontId="2" type="noConversion"/>
  </si>
  <si>
    <t>75~80</t>
    <phoneticPr fontId="2" type="noConversion"/>
  </si>
  <si>
    <t>80~85</t>
    <phoneticPr fontId="2" type="noConversion"/>
  </si>
  <si>
    <t>85～90</t>
    <phoneticPr fontId="2" type="noConversion"/>
  </si>
  <si>
    <t>&gt;90</t>
    <phoneticPr fontId="2" type="noConversion"/>
  </si>
  <si>
    <t>&lt;150</t>
    <phoneticPr fontId="2" type="noConversion"/>
  </si>
  <si>
    <t>150~155</t>
    <phoneticPr fontId="2" type="noConversion"/>
  </si>
  <si>
    <t>155~160</t>
    <phoneticPr fontId="2" type="noConversion"/>
  </si>
  <si>
    <t>160~165</t>
    <phoneticPr fontId="2" type="noConversion"/>
  </si>
  <si>
    <t>165~170</t>
    <phoneticPr fontId="2" type="noConversion"/>
  </si>
  <si>
    <t>170~175</t>
    <phoneticPr fontId="2" type="noConversion"/>
  </si>
  <si>
    <t>175~180</t>
    <phoneticPr fontId="2" type="noConversion"/>
  </si>
  <si>
    <t>180~185</t>
    <phoneticPr fontId="2" type="noConversion"/>
  </si>
  <si>
    <t>&gt;185</t>
    <phoneticPr fontId="2" type="noConversion"/>
  </si>
  <si>
    <t>累計次數</t>
    <phoneticPr fontId="2" type="noConversion"/>
  </si>
  <si>
    <t>小計</t>
    <phoneticPr fontId="2" type="noConversion"/>
  </si>
  <si>
    <t>相對次數</t>
    <phoneticPr fontId="2" type="noConversion"/>
  </si>
  <si>
    <t>相對累積次數</t>
    <phoneticPr fontId="2" type="noConversion"/>
  </si>
  <si>
    <t>2 計數</t>
  </si>
  <si>
    <t>1 計數</t>
  </si>
  <si>
    <t>4 計數</t>
  </si>
  <si>
    <t>3 計數</t>
  </si>
  <si>
    <t>球類偏好</t>
  </si>
  <si>
    <t>性別\球類偏好</t>
    <phoneticPr fontId="2" type="noConversion"/>
  </si>
  <si>
    <t>籃球</t>
    <phoneticPr fontId="2" type="noConversion"/>
  </si>
  <si>
    <t>桌球</t>
    <phoneticPr fontId="2" type="noConversion"/>
  </si>
  <si>
    <t>排球</t>
    <phoneticPr fontId="2" type="noConversion"/>
  </si>
  <si>
    <t>其他</t>
    <phoneticPr fontId="2" type="noConversion"/>
  </si>
  <si>
    <t>男生</t>
    <phoneticPr fontId="2" type="noConversion"/>
  </si>
  <si>
    <t>女生</t>
    <phoneticPr fontId="2" type="noConversion"/>
  </si>
  <si>
    <t>全班</t>
    <phoneticPr fontId="2" type="noConversion"/>
  </si>
  <si>
    <t>&lt;156</t>
    <phoneticPr fontId="2" type="noConversion"/>
  </si>
  <si>
    <t>156~159</t>
    <phoneticPr fontId="2" type="noConversion"/>
  </si>
  <si>
    <t>159~162</t>
    <phoneticPr fontId="2" type="noConversion"/>
  </si>
  <si>
    <t>162~165</t>
    <phoneticPr fontId="2" type="noConversion"/>
  </si>
  <si>
    <t>165~168</t>
    <phoneticPr fontId="2" type="noConversion"/>
  </si>
  <si>
    <t>168~171</t>
    <phoneticPr fontId="2" type="noConversion"/>
  </si>
  <si>
    <t>171~174</t>
    <phoneticPr fontId="2" type="noConversion"/>
  </si>
  <si>
    <t>174~177</t>
    <phoneticPr fontId="2" type="noConversion"/>
  </si>
  <si>
    <t>&gt;177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</si>
</sst>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3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/>
      <c:barChart>
        <c:barDir val="col"/>
        <c:grouping val="clustered"/>
        <c:ser>
          <c:idx val="0"/>
          <c:order val="0"/>
          <c:tx>
            <c:strRef>
              <c:f>球類偏好!$G$79</c:f>
              <c:strCache>
                <c:ptCount val="1"/>
                <c:pt idx="0">
                  <c:v>男生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球類偏好!$H$79:$K$79</c:f>
              <c:numCache>
                <c:formatCode>General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球類偏好!$G$80</c:f>
              <c:strCache>
                <c:ptCount val="1"/>
                <c:pt idx="0">
                  <c:v>女生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球類偏好!$H$80:$K$80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strRef>
              <c:f>球類偏好!$G$81</c:f>
              <c:strCache>
                <c:ptCount val="1"/>
                <c:pt idx="0">
                  <c:v>全班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球類偏好!$H$81:$K$81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7</c:v>
                </c:pt>
                <c:pt idx="3">
                  <c:v>11</c:v>
                </c:pt>
              </c:numCache>
            </c:numRef>
          </c:val>
        </c:ser>
        <c:axId val="71299072"/>
        <c:axId val="71300608"/>
      </c:barChart>
      <c:catAx>
        <c:axId val="71299072"/>
        <c:scaling>
          <c:orientation val="minMax"/>
        </c:scaling>
        <c:axPos val="b"/>
        <c:tickLblPos val="nextTo"/>
        <c:crossAx val="71300608"/>
        <c:crosses val="autoZero"/>
        <c:auto val="1"/>
        <c:lblAlgn val="ctr"/>
        <c:lblOffset val="100"/>
      </c:catAx>
      <c:valAx>
        <c:axId val="71300608"/>
        <c:scaling>
          <c:orientation val="minMax"/>
        </c:scaling>
        <c:axPos val="l"/>
        <c:majorGridlines/>
        <c:numFmt formatCode="General" sourceLinked="1"/>
        <c:tickLblPos val="nextTo"/>
        <c:crossAx val="712990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國文成績</a:t>
            </a:r>
          </a:p>
        </c:rich>
      </c:tx>
      <c:layout>
        <c:manualLayout>
          <c:xMode val="edge"/>
          <c:yMode val="edge"/>
          <c:x val="0.37722222222222274"/>
          <c:y val="5.808080808080808E-2"/>
        </c:manualLayout>
      </c:layout>
    </c:title>
    <c:plotArea>
      <c:layout>
        <c:manualLayout>
          <c:layoutTarget val="inner"/>
          <c:xMode val="edge"/>
          <c:yMode val="edge"/>
          <c:x val="7.5311315252260161E-2"/>
          <c:y val="3.8137675972321691E-2"/>
          <c:w val="0.80046028968601146"/>
          <c:h val="0.75247872425037865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28575">
              <a:solidFill>
                <a:schemeClr val="accent1">
                  <a:lumMod val="75000"/>
                </a:schemeClr>
              </a:solidFill>
            </a:ln>
          </c:spPr>
          <c:dLbls>
            <c:dLblPos val="outEnd"/>
            <c:showVal val="1"/>
          </c:dLbls>
          <c:cat>
            <c:strRef>
              <c:f>'國文成績 '!$A$64:$A$72</c:f>
              <c:strCache>
                <c:ptCount val="9"/>
                <c:pt idx="0">
                  <c:v>50~55</c:v>
                </c:pt>
                <c:pt idx="1">
                  <c:v>55~60</c:v>
                </c:pt>
                <c:pt idx="2">
                  <c:v>60~65</c:v>
                </c:pt>
                <c:pt idx="3">
                  <c:v>65~70</c:v>
                </c:pt>
                <c:pt idx="4">
                  <c:v>70~75</c:v>
                </c:pt>
                <c:pt idx="5">
                  <c:v>75~80</c:v>
                </c:pt>
                <c:pt idx="6">
                  <c:v>80~85</c:v>
                </c:pt>
                <c:pt idx="7">
                  <c:v>85～90</c:v>
                </c:pt>
                <c:pt idx="8">
                  <c:v>&gt;90</c:v>
                </c:pt>
              </c:strCache>
            </c:strRef>
          </c:cat>
          <c:val>
            <c:numRef>
              <c:f>'國文成績 '!$B$64:$B$72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9</c:v>
                </c:pt>
                <c:pt idx="5">
                  <c:v>11</c:v>
                </c:pt>
                <c:pt idx="6">
                  <c:v>20</c:v>
                </c:pt>
                <c:pt idx="7">
                  <c:v>14</c:v>
                </c:pt>
                <c:pt idx="8">
                  <c:v>0</c:v>
                </c:pt>
              </c:numCache>
            </c:numRef>
          </c:val>
        </c:ser>
        <c:gapWidth val="0"/>
        <c:axId val="72347648"/>
        <c:axId val="72349568"/>
      </c:barChart>
      <c:catAx>
        <c:axId val="72347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國文成績</a:t>
                </a:r>
                <a:r>
                  <a:rPr lang="en-US" altLang="zh-TW"/>
                  <a:t>(</a:t>
                </a:r>
                <a:r>
                  <a:rPr lang="zh-TW" altLang="en-US"/>
                  <a:t>分</a:t>
                </a:r>
                <a:r>
                  <a:rPr lang="en-US" altLang="zh-TW"/>
                  <a:t>)</a:t>
                </a:r>
                <a:endParaRPr lang="zh-TW" altLang="en-US"/>
              </a:p>
            </c:rich>
          </c:tx>
          <c:layout>
            <c:manualLayout>
              <c:xMode val="edge"/>
              <c:yMode val="edge"/>
              <c:x val="0.8547389909594636"/>
              <c:y val="0.95770301439592775"/>
            </c:manualLayout>
          </c:layout>
        </c:title>
        <c:tickLblPos val="nextTo"/>
        <c:crossAx val="72349568"/>
        <c:crosses val="autoZero"/>
        <c:auto val="1"/>
        <c:lblAlgn val="ctr"/>
        <c:lblOffset val="100"/>
      </c:catAx>
      <c:valAx>
        <c:axId val="72349568"/>
        <c:scaling>
          <c:orientation val="minMax"/>
        </c:scaling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</c:title>
        <c:numFmt formatCode="General" sourceLinked="1"/>
        <c:tickLblPos val="nextTo"/>
        <c:crossAx val="7234764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332"/>
          <c:h val="0.73811844315920683"/>
        </c:manualLayout>
      </c:layout>
      <c:lineChart>
        <c:grouping val="standard"/>
        <c:ser>
          <c:idx val="0"/>
          <c:order val="0"/>
          <c:dLbls>
            <c:dLblPos val="t"/>
            <c:showVal val="1"/>
          </c:dLbls>
          <c:val>
            <c:numRef>
              <c:f>'國文成績 '!$B$64:$B$72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9</c:v>
                </c:pt>
                <c:pt idx="5">
                  <c:v>11</c:v>
                </c:pt>
                <c:pt idx="6">
                  <c:v>20</c:v>
                </c:pt>
                <c:pt idx="7">
                  <c:v>14</c:v>
                </c:pt>
                <c:pt idx="8">
                  <c:v>0</c:v>
                </c:pt>
              </c:numCache>
            </c:numRef>
          </c:val>
        </c:ser>
        <c:marker val="1"/>
        <c:axId val="72509312"/>
        <c:axId val="72510848"/>
      </c:lineChart>
      <c:catAx>
        <c:axId val="72509312"/>
        <c:scaling>
          <c:orientation val="minMax"/>
        </c:scaling>
        <c:axPos val="b"/>
        <c:tickLblPos val="nextTo"/>
        <c:crossAx val="72510848"/>
        <c:crosses val="autoZero"/>
        <c:auto val="1"/>
        <c:lblAlgn val="ctr"/>
        <c:lblOffset val="100"/>
      </c:catAx>
      <c:valAx>
        <c:axId val="72510848"/>
        <c:scaling>
          <c:orientation val="minMax"/>
        </c:scaling>
        <c:axPos val="l"/>
        <c:majorGridlines/>
        <c:numFmt formatCode="General" sourceLinked="1"/>
        <c:tickLblPos val="nextTo"/>
        <c:crossAx val="72509312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377"/>
          <c:h val="0.73811844315920683"/>
        </c:manualLayout>
      </c:layout>
      <c:lineChart>
        <c:grouping val="stacked"/>
        <c:ser>
          <c:idx val="0"/>
          <c:order val="0"/>
          <c:marker>
            <c:symbol val="square"/>
            <c:size val="5"/>
          </c:marker>
          <c:dLbls>
            <c:dLblPos val="t"/>
            <c:showVal val="1"/>
          </c:dLbls>
          <c:val>
            <c:numRef>
              <c:f>'國文成績 '!$E$64:$E$72</c:f>
              <c:numCache>
                <c:formatCode>0.00%</c:formatCode>
                <c:ptCount val="9"/>
                <c:pt idx="0">
                  <c:v>0</c:v>
                </c:pt>
                <c:pt idx="1">
                  <c:v>1.6666666666666666E-2</c:v>
                </c:pt>
                <c:pt idx="2">
                  <c:v>6.6666666666666666E-2</c:v>
                </c:pt>
                <c:pt idx="3">
                  <c:v>0.1</c:v>
                </c:pt>
                <c:pt idx="4">
                  <c:v>0.25</c:v>
                </c:pt>
                <c:pt idx="5">
                  <c:v>0.43333333333333335</c:v>
                </c:pt>
                <c:pt idx="6">
                  <c:v>0.76666666666666661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marker val="1"/>
        <c:axId val="72564736"/>
        <c:axId val="72566272"/>
      </c:lineChart>
      <c:catAx>
        <c:axId val="72564736"/>
        <c:scaling>
          <c:orientation val="minMax"/>
        </c:scaling>
        <c:axPos val="b"/>
        <c:majorTickMark val="none"/>
        <c:minorTickMark val="cross"/>
        <c:tickLblPos val="nextTo"/>
        <c:spPr>
          <a:ln w="38100" cap="sq">
            <a:round/>
          </a:ln>
        </c:spPr>
        <c:crossAx val="72566272"/>
        <c:crosses val="autoZero"/>
        <c:auto val="1"/>
        <c:lblAlgn val="ctr"/>
        <c:lblOffset val="100"/>
      </c:catAx>
      <c:valAx>
        <c:axId val="72566272"/>
        <c:scaling>
          <c:orientation val="minMax"/>
          <c:max val="1"/>
        </c:scaling>
        <c:axPos val="l"/>
        <c:majorGridlines/>
        <c:numFmt formatCode="0%" sourceLinked="0"/>
        <c:tickLblPos val="nextTo"/>
        <c:crossAx val="72564736"/>
        <c:crosses val="autoZero"/>
        <c:crossBetween val="between"/>
      </c:valAx>
    </c:plotArea>
    <c:plotVisOnly val="1"/>
  </c:chart>
  <c:txPr>
    <a:bodyPr/>
    <a:lstStyle/>
    <a:p>
      <a:pPr>
        <a:defRPr b="1"/>
      </a:pPr>
      <a:endParaRPr lang="zh-TW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421"/>
          <c:h val="0.73811844315920683"/>
        </c:manualLayout>
      </c:layout>
      <c:lineChart>
        <c:grouping val="standard"/>
        <c:ser>
          <c:idx val="0"/>
          <c:order val="0"/>
          <c:dLbls>
            <c:dLblPos val="t"/>
            <c:showVal val="1"/>
          </c:dLbls>
          <c:val>
            <c:numRef>
              <c:f>'國文成績 '!$D$64:$D$72</c:f>
              <c:numCache>
                <c:formatCode>0.00%</c:formatCode>
                <c:ptCount val="9"/>
                <c:pt idx="0">
                  <c:v>0</c:v>
                </c:pt>
                <c:pt idx="1">
                  <c:v>1.6666666666666666E-2</c:v>
                </c:pt>
                <c:pt idx="2">
                  <c:v>0.05</c:v>
                </c:pt>
                <c:pt idx="3">
                  <c:v>3.3333333333333333E-2</c:v>
                </c:pt>
                <c:pt idx="4">
                  <c:v>0.15</c:v>
                </c:pt>
                <c:pt idx="5">
                  <c:v>0.18333333333333332</c:v>
                </c:pt>
                <c:pt idx="6">
                  <c:v>0.33333333333333331</c:v>
                </c:pt>
                <c:pt idx="7">
                  <c:v>0.23333333333333334</c:v>
                </c:pt>
                <c:pt idx="8">
                  <c:v>0</c:v>
                </c:pt>
              </c:numCache>
            </c:numRef>
          </c:val>
        </c:ser>
        <c:marker val="1"/>
        <c:axId val="72576000"/>
        <c:axId val="72578176"/>
      </c:lineChart>
      <c:catAx>
        <c:axId val="72576000"/>
        <c:scaling>
          <c:orientation val="minMax"/>
        </c:scaling>
        <c:axPos val="b"/>
        <c:majorTickMark val="cross"/>
        <c:tickLblPos val="nextTo"/>
        <c:spPr>
          <a:ln w="34925"/>
        </c:spPr>
        <c:crossAx val="72578176"/>
        <c:crosses val="autoZero"/>
        <c:auto val="1"/>
        <c:lblAlgn val="ctr"/>
        <c:lblOffset val="100"/>
      </c:catAx>
      <c:valAx>
        <c:axId val="72578176"/>
        <c:scaling>
          <c:orientation val="minMax"/>
        </c:scaling>
        <c:axPos val="l"/>
        <c:majorGridlines/>
        <c:numFmt formatCode="0%" sourceLinked="0"/>
        <c:majorTickMark val="cross"/>
        <c:tickLblPos val="nextTo"/>
        <c:crossAx val="7257600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421"/>
          <c:h val="0.73811844315920683"/>
        </c:manualLayout>
      </c:layout>
      <c:lineChart>
        <c:grouping val="stacked"/>
        <c:ser>
          <c:idx val="0"/>
          <c:order val="0"/>
          <c:marker>
            <c:symbol val="square"/>
            <c:size val="5"/>
          </c:marker>
          <c:dLbls>
            <c:dLblPos val="t"/>
            <c:showVal val="1"/>
          </c:dLbls>
          <c:val>
            <c:numRef>
              <c:f>'國文成績 '!$C$64:$C$72</c:f>
              <c:numCache>
                <c:formatCode>0_ </c:formatCode>
                <c:ptCount val="9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15</c:v>
                </c:pt>
                <c:pt idx="5">
                  <c:v>26</c:v>
                </c:pt>
                <c:pt idx="6">
                  <c:v>46</c:v>
                </c:pt>
                <c:pt idx="7">
                  <c:v>60</c:v>
                </c:pt>
                <c:pt idx="8">
                  <c:v>60</c:v>
                </c:pt>
              </c:numCache>
            </c:numRef>
          </c:val>
        </c:ser>
        <c:marker val="1"/>
        <c:axId val="72681728"/>
        <c:axId val="72686592"/>
      </c:lineChart>
      <c:catAx>
        <c:axId val="72681728"/>
        <c:scaling>
          <c:orientation val="minMax"/>
        </c:scaling>
        <c:axPos val="b"/>
        <c:majorTickMark val="none"/>
        <c:minorTickMark val="cross"/>
        <c:tickLblPos val="nextTo"/>
        <c:spPr>
          <a:ln w="38100" cap="sq">
            <a:round/>
          </a:ln>
        </c:spPr>
        <c:crossAx val="72686592"/>
        <c:crosses val="autoZero"/>
        <c:auto val="1"/>
        <c:lblAlgn val="ctr"/>
        <c:lblOffset val="100"/>
      </c:catAx>
      <c:valAx>
        <c:axId val="72686592"/>
        <c:scaling>
          <c:orientation val="minMax"/>
        </c:scaling>
        <c:axPos val="l"/>
        <c:majorGridlines/>
        <c:numFmt formatCode="General" sourceLinked="0"/>
        <c:tickLblPos val="nextTo"/>
        <c:crossAx val="72681728"/>
        <c:crosses val="autoZero"/>
        <c:crossBetween val="between"/>
      </c:valAx>
    </c:plotArea>
    <c:plotVisOnly val="1"/>
  </c:chart>
  <c:txPr>
    <a:bodyPr/>
    <a:lstStyle/>
    <a:p>
      <a:pPr>
        <a:defRPr b="1"/>
      </a:pPr>
      <a:endParaRPr lang="zh-TW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身高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6558909303003791"/>
          <c:y val="1.5410403245048923E-2"/>
          <c:w val="0.80046028968601146"/>
          <c:h val="0.75247872425037865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28575">
              <a:solidFill>
                <a:schemeClr val="accent1">
                  <a:lumMod val="75000"/>
                </a:schemeClr>
              </a:solidFill>
            </a:ln>
          </c:spPr>
          <c:dLbls>
            <c:dLblPos val="outEnd"/>
            <c:showVal val="1"/>
          </c:dLbls>
          <c:cat>
            <c:strRef>
              <c:f>身高!$A$62:$A$70</c:f>
              <c:strCache>
                <c:ptCount val="9"/>
                <c:pt idx="0">
                  <c:v>&lt;150</c:v>
                </c:pt>
                <c:pt idx="1">
                  <c:v>150~155</c:v>
                </c:pt>
                <c:pt idx="2">
                  <c:v>155~160</c:v>
                </c:pt>
                <c:pt idx="3">
                  <c:v>160~165</c:v>
                </c:pt>
                <c:pt idx="4">
                  <c:v>165~170</c:v>
                </c:pt>
                <c:pt idx="5">
                  <c:v>170~175</c:v>
                </c:pt>
                <c:pt idx="6">
                  <c:v>175~180</c:v>
                </c:pt>
                <c:pt idx="7">
                  <c:v>180~185</c:v>
                </c:pt>
                <c:pt idx="8">
                  <c:v>&gt;185</c:v>
                </c:pt>
              </c:strCache>
            </c:strRef>
          </c:cat>
          <c:val>
            <c:numRef>
              <c:f>身高!$B$62:$B$70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16</c:v>
                </c:pt>
                <c:pt idx="4">
                  <c:v>10</c:v>
                </c:pt>
                <c:pt idx="5">
                  <c:v>19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gapWidth val="0"/>
        <c:axId val="72727168"/>
        <c:axId val="72635136"/>
      </c:barChart>
      <c:catAx>
        <c:axId val="72727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身高</a:t>
                </a:r>
                <a:r>
                  <a:rPr lang="en-US" altLang="zh-TW"/>
                  <a:t>(</a:t>
                </a:r>
                <a:r>
                  <a:rPr lang="zh-TW" altLang="en-US"/>
                  <a:t>公分</a:t>
                </a:r>
                <a:r>
                  <a:rPr lang="en-US" altLang="zh-TW"/>
                  <a:t>))</a:t>
                </a:r>
                <a:endParaRPr lang="zh-TW" altLang="en-US"/>
              </a:p>
            </c:rich>
          </c:tx>
          <c:layout>
            <c:manualLayout>
              <c:xMode val="edge"/>
              <c:yMode val="edge"/>
              <c:x val="0.80612787984835221"/>
              <c:y val="0.95517785631277519"/>
            </c:manualLayout>
          </c:layout>
        </c:title>
        <c:tickLblPos val="nextTo"/>
        <c:txPr>
          <a:bodyPr rot="0" vert="horz" anchor="ctr" anchorCtr="0"/>
          <a:lstStyle/>
          <a:p>
            <a:pPr>
              <a:defRPr/>
            </a:pPr>
            <a:endParaRPr lang="zh-TW"/>
          </a:p>
        </c:txPr>
        <c:crossAx val="72635136"/>
        <c:crosses val="autoZero"/>
        <c:auto val="1"/>
        <c:lblAlgn val="ctr"/>
        <c:lblOffset val="100"/>
        <c:tickMarkSkip val="1"/>
      </c:catAx>
      <c:valAx>
        <c:axId val="72635136"/>
        <c:scaling>
          <c:orientation val="minMax"/>
          <c:max val="25"/>
          <c:min val="0"/>
        </c:scaling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  <c:layout/>
        </c:title>
        <c:numFmt formatCode="General" sourceLinked="1"/>
        <c:tickLblPos val="nextTo"/>
        <c:crossAx val="72727168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國文成績</a:t>
            </a:r>
          </a:p>
        </c:rich>
      </c:tx>
      <c:layout>
        <c:manualLayout>
          <c:xMode val="edge"/>
          <c:yMode val="edge"/>
          <c:x val="0.3772222222222229"/>
          <c:y val="5.808080808080808E-2"/>
        </c:manualLayout>
      </c:layout>
    </c:title>
    <c:plotArea>
      <c:layout>
        <c:manualLayout>
          <c:layoutTarget val="inner"/>
          <c:xMode val="edge"/>
          <c:yMode val="edge"/>
          <c:x val="7.5311315252260161E-2"/>
          <c:y val="3.8137675972321691E-2"/>
          <c:w val="0.80046028968601146"/>
          <c:h val="0.75247872425037865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28575">
              <a:solidFill>
                <a:schemeClr val="accent1">
                  <a:lumMod val="75000"/>
                </a:schemeClr>
              </a:solidFill>
            </a:ln>
          </c:spPr>
          <c:dLbls>
            <c:dLblPos val="outEnd"/>
            <c:showVal val="1"/>
          </c:dLbls>
          <c:cat>
            <c:strRef>
              <c:f>'習題3-5'!$A$3:$A$11</c:f>
              <c:strCache>
                <c:ptCount val="9"/>
                <c:pt idx="0">
                  <c:v>&lt;156</c:v>
                </c:pt>
                <c:pt idx="1">
                  <c:v>156~159</c:v>
                </c:pt>
                <c:pt idx="2">
                  <c:v>159~162</c:v>
                </c:pt>
                <c:pt idx="3">
                  <c:v>162~165</c:v>
                </c:pt>
                <c:pt idx="4">
                  <c:v>165~168</c:v>
                </c:pt>
                <c:pt idx="5">
                  <c:v>168~171</c:v>
                </c:pt>
                <c:pt idx="6">
                  <c:v>171~174</c:v>
                </c:pt>
                <c:pt idx="7">
                  <c:v>174~177</c:v>
                </c:pt>
                <c:pt idx="8">
                  <c:v>&gt;177</c:v>
                </c:pt>
              </c:strCache>
            </c:strRef>
          </c:cat>
          <c:val>
            <c:numRef>
              <c:f>'習題3-5'!$B$3:$B$11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gapWidth val="0"/>
        <c:axId val="160567296"/>
        <c:axId val="160570368"/>
      </c:barChart>
      <c:catAx>
        <c:axId val="160567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國文成績</a:t>
                </a:r>
                <a:r>
                  <a:rPr lang="en-US" altLang="zh-TW"/>
                  <a:t>(</a:t>
                </a:r>
                <a:r>
                  <a:rPr lang="zh-TW" altLang="en-US"/>
                  <a:t>分</a:t>
                </a:r>
                <a:r>
                  <a:rPr lang="en-US" altLang="zh-TW"/>
                  <a:t>)</a:t>
                </a:r>
                <a:endParaRPr lang="zh-TW" altLang="en-US"/>
              </a:p>
            </c:rich>
          </c:tx>
          <c:layout>
            <c:manualLayout>
              <c:xMode val="edge"/>
              <c:yMode val="edge"/>
              <c:x val="0.8547389909594636"/>
              <c:y val="0.95770301439592775"/>
            </c:manualLayout>
          </c:layout>
        </c:title>
        <c:tickLblPos val="nextTo"/>
        <c:crossAx val="160570368"/>
        <c:crosses val="autoZero"/>
        <c:auto val="1"/>
        <c:lblAlgn val="ctr"/>
        <c:lblOffset val="100"/>
      </c:catAx>
      <c:valAx>
        <c:axId val="160570368"/>
        <c:scaling>
          <c:orientation val="minMax"/>
        </c:scaling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  <c:layout/>
        </c:title>
        <c:numFmt formatCode="General" sourceLinked="1"/>
        <c:tickLblPos val="nextTo"/>
        <c:crossAx val="160567296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377"/>
          <c:h val="0.73811844315920683"/>
        </c:manualLayout>
      </c:layout>
      <c:lineChart>
        <c:grouping val="standard"/>
        <c:ser>
          <c:idx val="0"/>
          <c:order val="0"/>
          <c:dLbls>
            <c:dLblPos val="t"/>
            <c:showVal val="1"/>
          </c:dLbls>
          <c:val>
            <c:numRef>
              <c:f>'習題3-5'!$B$3:$B$11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marker val="1"/>
        <c:axId val="160779264"/>
        <c:axId val="160789248"/>
      </c:lineChart>
      <c:catAx>
        <c:axId val="160779264"/>
        <c:scaling>
          <c:orientation val="minMax"/>
        </c:scaling>
        <c:axPos val="b"/>
        <c:tickLblPos val="nextTo"/>
        <c:crossAx val="160789248"/>
        <c:crosses val="autoZero"/>
        <c:auto val="1"/>
        <c:lblAlgn val="ctr"/>
        <c:lblOffset val="100"/>
      </c:catAx>
      <c:valAx>
        <c:axId val="160789248"/>
        <c:scaling>
          <c:orientation val="minMax"/>
        </c:scaling>
        <c:axPos val="l"/>
        <c:majorGridlines/>
        <c:numFmt formatCode="General" sourceLinked="1"/>
        <c:tickLblPos val="nextTo"/>
        <c:crossAx val="16077926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421"/>
          <c:h val="0.73811844315920683"/>
        </c:manualLayout>
      </c:layout>
      <c:lineChart>
        <c:grouping val="stacked"/>
        <c:ser>
          <c:idx val="0"/>
          <c:order val="0"/>
          <c:marker>
            <c:symbol val="square"/>
            <c:size val="5"/>
          </c:marker>
          <c:dLbls>
            <c:dLbl>
              <c:idx val="8"/>
              <c:delete val="1"/>
            </c:dLbl>
            <c:dLblPos val="t"/>
            <c:showVal val="1"/>
          </c:dLbls>
          <c:val>
            <c:numRef>
              <c:f>'習題3-5'!$E$3:$E$10</c:f>
              <c:numCache>
                <c:formatCode>0.00%</c:formatCode>
                <c:ptCount val="8"/>
                <c:pt idx="0">
                  <c:v>0</c:v>
                </c:pt>
                <c:pt idx="1">
                  <c:v>3.5714285714285712E-2</c:v>
                </c:pt>
                <c:pt idx="2">
                  <c:v>0.14285714285714285</c:v>
                </c:pt>
                <c:pt idx="3">
                  <c:v>0.25</c:v>
                </c:pt>
                <c:pt idx="4">
                  <c:v>0.5714285714285714</c:v>
                </c:pt>
                <c:pt idx="5">
                  <c:v>0.8571428571428571</c:v>
                </c:pt>
                <c:pt idx="6">
                  <c:v>0.96428571428571419</c:v>
                </c:pt>
                <c:pt idx="7">
                  <c:v>0.99999999999999989</c:v>
                </c:pt>
              </c:numCache>
            </c:numRef>
          </c:val>
        </c:ser>
        <c:marker val="1"/>
        <c:axId val="160791168"/>
        <c:axId val="160813440"/>
      </c:lineChart>
      <c:catAx>
        <c:axId val="160791168"/>
        <c:scaling>
          <c:orientation val="minMax"/>
        </c:scaling>
        <c:axPos val="b"/>
        <c:majorTickMark val="none"/>
        <c:minorTickMark val="cross"/>
        <c:tickLblPos val="nextTo"/>
        <c:spPr>
          <a:ln w="38100" cap="sq">
            <a:round/>
          </a:ln>
        </c:spPr>
        <c:crossAx val="160813440"/>
        <c:crosses val="autoZero"/>
        <c:auto val="1"/>
        <c:lblAlgn val="ctr"/>
        <c:lblOffset val="100"/>
      </c:catAx>
      <c:valAx>
        <c:axId val="160813440"/>
        <c:scaling>
          <c:orientation val="minMax"/>
          <c:max val="1"/>
        </c:scaling>
        <c:axPos val="l"/>
        <c:majorGridlines/>
        <c:numFmt formatCode="0%" sourceLinked="0"/>
        <c:tickLblPos val="nextTo"/>
        <c:crossAx val="160791168"/>
        <c:crosses val="autoZero"/>
        <c:crossBetween val="between"/>
      </c:valAx>
    </c:plotArea>
    <c:plotVisOnly val="1"/>
  </c:chart>
  <c:txPr>
    <a:bodyPr/>
    <a:lstStyle/>
    <a:p>
      <a:pPr>
        <a:defRPr b="1"/>
      </a:pPr>
      <a:endParaRPr lang="zh-TW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465"/>
          <c:h val="0.73811844315920683"/>
        </c:manualLayout>
      </c:layout>
      <c:lineChart>
        <c:grouping val="standard"/>
        <c:ser>
          <c:idx val="0"/>
          <c:order val="0"/>
          <c:dLbls>
            <c:dLblPos val="t"/>
            <c:showVal val="1"/>
          </c:dLbls>
          <c:val>
            <c:numRef>
              <c:f>'習題3-5'!$D$3:$D$11</c:f>
              <c:numCache>
                <c:formatCode>0.00%</c:formatCode>
                <c:ptCount val="9"/>
                <c:pt idx="0">
                  <c:v>0</c:v>
                </c:pt>
                <c:pt idx="1">
                  <c:v>3.5714285714285712E-2</c:v>
                </c:pt>
                <c:pt idx="2">
                  <c:v>0.10714285714285714</c:v>
                </c:pt>
                <c:pt idx="3">
                  <c:v>0.10714285714285714</c:v>
                </c:pt>
                <c:pt idx="4">
                  <c:v>0.32142857142857145</c:v>
                </c:pt>
                <c:pt idx="5">
                  <c:v>0.2857142857142857</c:v>
                </c:pt>
                <c:pt idx="6">
                  <c:v>0.10714285714285714</c:v>
                </c:pt>
                <c:pt idx="7">
                  <c:v>3.5714285714285712E-2</c:v>
                </c:pt>
                <c:pt idx="8">
                  <c:v>0</c:v>
                </c:pt>
              </c:numCache>
            </c:numRef>
          </c:val>
        </c:ser>
        <c:marker val="1"/>
        <c:axId val="160681984"/>
        <c:axId val="160683904"/>
      </c:lineChart>
      <c:catAx>
        <c:axId val="160681984"/>
        <c:scaling>
          <c:orientation val="minMax"/>
        </c:scaling>
        <c:axPos val="b"/>
        <c:majorTickMark val="cross"/>
        <c:tickLblPos val="nextTo"/>
        <c:spPr>
          <a:ln w="34925"/>
        </c:spPr>
        <c:crossAx val="160683904"/>
        <c:crosses val="autoZero"/>
        <c:auto val="1"/>
        <c:lblAlgn val="ctr"/>
        <c:lblOffset val="100"/>
      </c:catAx>
      <c:valAx>
        <c:axId val="160683904"/>
        <c:scaling>
          <c:orientation val="minMax"/>
        </c:scaling>
        <c:axPos val="l"/>
        <c:majorGridlines/>
        <c:numFmt formatCode="0%" sourceLinked="0"/>
        <c:majorTickMark val="cross"/>
        <c:tickLblPos val="nextTo"/>
        <c:crossAx val="16068198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/>
    <c:view3D>
      <c:rotX val="75"/>
      <c:perspective val="30"/>
    </c:view3D>
    <c:plotArea>
      <c:layout/>
      <c:pie3DChart>
        <c:varyColors val="1"/>
        <c:ser>
          <c:idx val="0"/>
          <c:order val="0"/>
          <c:tx>
            <c:strRef>
              <c:f>球類偏好!$G$81</c:f>
              <c:strCache>
                <c:ptCount val="1"/>
                <c:pt idx="0">
                  <c:v>全班</c:v>
                </c:pt>
              </c:strCache>
            </c:strRef>
          </c:tx>
          <c:dLbls>
            <c:showCatName val="1"/>
            <c:showPercent val="1"/>
            <c:showLeaderLines val="1"/>
          </c:dLbls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球類偏好!$H$81:$K$81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7</c:v>
                </c:pt>
                <c:pt idx="3">
                  <c:v>11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 rtl="0">
            <a:defRPr/>
          </a:pPr>
          <a:endParaRPr lang="zh-TW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9.0766185476815447E-2"/>
          <c:y val="0.13412987093427467"/>
          <c:w val="0.85959175348480465"/>
          <c:h val="0.73811844315920683"/>
        </c:manualLayout>
      </c:layout>
      <c:lineChart>
        <c:grouping val="stacked"/>
        <c:ser>
          <c:idx val="0"/>
          <c:order val="0"/>
          <c:marker>
            <c:symbol val="square"/>
            <c:size val="5"/>
          </c:marker>
          <c:dLbls>
            <c:dLbl>
              <c:idx val="8"/>
              <c:delete val="1"/>
            </c:dLbl>
            <c:dLblPos val="t"/>
            <c:showVal val="1"/>
          </c:dLbls>
          <c:val>
            <c:numRef>
              <c:f>'習題3-5'!$C$3:$C$10</c:f>
              <c:numCache>
                <c:formatCode>0_ </c:formatCode>
                <c:ptCount val="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16</c:v>
                </c:pt>
                <c:pt idx="5">
                  <c:v>24</c:v>
                </c:pt>
                <c:pt idx="6">
                  <c:v>27</c:v>
                </c:pt>
                <c:pt idx="7">
                  <c:v>28</c:v>
                </c:pt>
              </c:numCache>
            </c:numRef>
          </c:val>
        </c:ser>
        <c:marker val="1"/>
        <c:axId val="160717440"/>
        <c:axId val="160711040"/>
      </c:lineChart>
      <c:catAx>
        <c:axId val="160717440"/>
        <c:scaling>
          <c:orientation val="minMax"/>
        </c:scaling>
        <c:axPos val="b"/>
        <c:majorTickMark val="none"/>
        <c:minorTickMark val="cross"/>
        <c:tickLblPos val="nextTo"/>
        <c:spPr>
          <a:ln w="38100" cap="sq">
            <a:round/>
          </a:ln>
        </c:spPr>
        <c:crossAx val="160711040"/>
        <c:crosses val="autoZero"/>
        <c:auto val="1"/>
        <c:lblAlgn val="ctr"/>
        <c:lblOffset val="100"/>
      </c:catAx>
      <c:valAx>
        <c:axId val="160711040"/>
        <c:scaling>
          <c:orientation val="minMax"/>
          <c:max val="28"/>
          <c:min val="0"/>
        </c:scaling>
        <c:axPos val="l"/>
        <c:majorGridlines/>
        <c:numFmt formatCode="General" sourceLinked="0"/>
        <c:tickLblPos val="nextTo"/>
        <c:crossAx val="160717440"/>
        <c:crosses val="autoZero"/>
        <c:crossBetween val="between"/>
        <c:majorUnit val="4"/>
      </c:valAx>
    </c:plotArea>
    <c:plotVisOnly val="1"/>
  </c:chart>
  <c:txPr>
    <a:bodyPr/>
    <a:lstStyle/>
    <a:p>
      <a:pPr>
        <a:defRPr b="1"/>
      </a:pPr>
      <a:endParaRPr lang="zh-TW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/>
    <c:plotArea>
      <c:layout/>
      <c:pieChart>
        <c:varyColors val="1"/>
        <c:ser>
          <c:idx val="0"/>
          <c:order val="0"/>
          <c:tx>
            <c:strRef>
              <c:f>球類偏好!$G$79</c:f>
              <c:strCache>
                <c:ptCount val="1"/>
                <c:pt idx="0">
                  <c:v>男生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球類偏好!$H$79:$K$79</c:f>
              <c:numCache>
                <c:formatCode>General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球類偏好!$G$80</c:f>
              <c:strCache>
                <c:ptCount val="1"/>
                <c:pt idx="0">
                  <c:v>女生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球類偏好!$H$80:$K$80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strRef>
              <c:f>球類偏好!$G$81</c:f>
              <c:strCache>
                <c:ptCount val="1"/>
                <c:pt idx="0">
                  <c:v>全班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球類偏好!$H$81:$K$81</c:f>
              <c:numCache>
                <c:formatCode>General</c:formatCode>
                <c:ptCount val="4"/>
                <c:pt idx="0">
                  <c:v>23</c:v>
                </c:pt>
                <c:pt idx="1">
                  <c:v>19</c:v>
                </c:pt>
                <c:pt idx="2">
                  <c:v>7</c:v>
                </c:pt>
                <c:pt idx="3">
                  <c:v>11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球類偏好!$G$80</c:f>
              <c:strCache>
                <c:ptCount val="1"/>
                <c:pt idx="0">
                  <c:v>女生</c:v>
                </c:pt>
              </c:strCache>
            </c:strRef>
          </c:tx>
          <c:cat>
            <c:strRef>
              <c:f>球類偏好!$H$78:$K$78</c:f>
              <c:strCache>
                <c:ptCount val="4"/>
                <c:pt idx="0">
                  <c:v>籃球</c:v>
                </c:pt>
                <c:pt idx="1">
                  <c:v>桌球</c:v>
                </c:pt>
                <c:pt idx="2">
                  <c:v>排球</c:v>
                </c:pt>
                <c:pt idx="3">
                  <c:v>其他</c:v>
                </c:pt>
              </c:strCache>
            </c:strRef>
          </c:cat>
          <c:val>
            <c:numRef>
              <c:f>球類偏好!$H$80:$K$80</c:f>
              <c:numCache>
                <c:formatCode>General</c:formatCode>
                <c:ptCount val="4"/>
                <c:pt idx="0">
                  <c:v>7</c:v>
                </c:pt>
                <c:pt idx="1">
                  <c:v>10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 rtl="0">
            <a:defRPr/>
          </a:pPr>
          <a:endParaRPr lang="zh-TW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數學成績</a:t>
            </a:r>
          </a:p>
        </c:rich>
      </c:tx>
      <c:layout>
        <c:manualLayout>
          <c:xMode val="edge"/>
          <c:yMode val="edge"/>
          <c:x val="0.57132275132275057"/>
          <c:y val="5.808080808080808E-2"/>
        </c:manualLayout>
      </c:layout>
    </c:title>
    <c:plotArea>
      <c:layout>
        <c:manualLayout>
          <c:layoutTarget val="inner"/>
          <c:xMode val="edge"/>
          <c:yMode val="edge"/>
          <c:x val="7.7626130067074944E-2"/>
          <c:y val="1.9683938109134963E-2"/>
          <c:w val="0.781280256634589"/>
          <c:h val="0.75247872425037854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 w="28575">
              <a:solidFill>
                <a:schemeClr val="accent1">
                  <a:lumMod val="75000"/>
                </a:schemeClr>
              </a:solidFill>
            </a:ln>
          </c:spPr>
          <c:dLbls>
            <c:dLblPos val="outEnd"/>
            <c:showVal val="1"/>
          </c:dLbls>
          <c:cat>
            <c:strRef>
              <c:f>數學成績!$A$63:$A$69</c:f>
              <c:strCache>
                <c:ptCount val="7"/>
                <c:pt idx="0">
                  <c:v>&lt;40</c:v>
                </c:pt>
                <c:pt idx="1">
                  <c:v>40~50</c:v>
                </c:pt>
                <c:pt idx="2">
                  <c:v>50~60</c:v>
                </c:pt>
                <c:pt idx="3">
                  <c:v>60~70</c:v>
                </c:pt>
                <c:pt idx="4">
                  <c:v>70~80</c:v>
                </c:pt>
                <c:pt idx="5">
                  <c:v>80~90</c:v>
                </c:pt>
                <c:pt idx="6">
                  <c:v>90~100</c:v>
                </c:pt>
              </c:strCache>
            </c:strRef>
          </c:cat>
          <c:val>
            <c:numRef>
              <c:f>數學成績!$B$63:$B$69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13</c:v>
                </c:pt>
                <c:pt idx="3">
                  <c:v>32</c:v>
                </c:pt>
                <c:pt idx="4">
                  <c:v>13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gapWidth val="0"/>
        <c:axId val="72066944"/>
        <c:axId val="72077312"/>
      </c:barChart>
      <c:catAx>
        <c:axId val="7206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數學成績</a:t>
                </a:r>
                <a:r>
                  <a:rPr lang="en-US" altLang="zh-TW"/>
                  <a:t>(</a:t>
                </a:r>
                <a:r>
                  <a:rPr lang="zh-TW" altLang="en-US"/>
                  <a:t>分</a:t>
                </a:r>
                <a:r>
                  <a:rPr lang="en-US" altLang="zh-TW"/>
                  <a:t>)</a:t>
                </a:r>
                <a:endParaRPr lang="zh-TW" altLang="en-US"/>
              </a:p>
            </c:rich>
          </c:tx>
          <c:layout>
            <c:manualLayout>
              <c:xMode val="edge"/>
              <c:yMode val="edge"/>
              <c:x val="0.80612787984835221"/>
              <c:y val="0.95517785631277463"/>
            </c:manualLayout>
          </c:layout>
        </c:title>
        <c:majorTickMark val="none"/>
        <c:tickLblPos val="none"/>
        <c:spPr>
          <a:ln w="25400"/>
        </c:spPr>
        <c:crossAx val="72077312"/>
        <c:crosses val="autoZero"/>
        <c:auto val="1"/>
        <c:lblAlgn val="ctr"/>
        <c:lblOffset val="100"/>
      </c:catAx>
      <c:valAx>
        <c:axId val="72077312"/>
        <c:scaling>
          <c:orientation val="minMax"/>
        </c:scaling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</a:p>
            </c:rich>
          </c:tx>
        </c:title>
        <c:numFmt formatCode="General" sourceLinked="1"/>
        <c:tickLblPos val="nextTo"/>
        <c:crossAx val="72066944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0.17151193310138588"/>
          <c:y val="6.8820397450318802E-2"/>
          <c:w val="0.74276431465484383"/>
          <c:h val="0.75259916022234497"/>
        </c:manualLayout>
      </c:layout>
      <c:lineChart>
        <c:grouping val="standard"/>
        <c:ser>
          <c:idx val="0"/>
          <c:order val="0"/>
          <c:marker>
            <c:symbol val="circle"/>
            <c:size val="7"/>
          </c:marker>
          <c:dLbls>
            <c:dLbl>
              <c:idx val="0"/>
              <c:layout>
                <c:manualLayout>
                  <c:x val="-2.5000000000000001E-2"/>
                  <c:y val="-4.6296296296296363E-2"/>
                </c:manualLayout>
              </c:layout>
              <c:showVal val="1"/>
            </c:dLbl>
            <c:dLbl>
              <c:idx val="1"/>
              <c:layout>
                <c:manualLayout>
                  <c:x val="-5.0000000000000024E-2"/>
                  <c:y val="-8.3333333333333343E-2"/>
                </c:manualLayout>
              </c:layout>
              <c:showVal val="1"/>
            </c:dLbl>
            <c:dLbl>
              <c:idx val="2"/>
              <c:layout>
                <c:manualLayout>
                  <c:x val="-6.666666666666668E-2"/>
                  <c:y val="-4.6296296296296363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5.0925925925925923E-2"/>
                </c:manualLayout>
              </c:layout>
              <c:showVal val="1"/>
            </c:dLbl>
            <c:dLbl>
              <c:idx val="5"/>
              <c:layout>
                <c:manualLayout>
                  <c:x val="-1.6666666666666687E-2"/>
                  <c:y val="-8.3333333333333343E-2"/>
                </c:manualLayout>
              </c:layout>
              <c:showVal val="1"/>
            </c:dLbl>
            <c:dLbl>
              <c:idx val="6"/>
              <c:layout>
                <c:manualLayout>
                  <c:x val="-3.0555555555555579E-2"/>
                  <c:y val="-5.5555555555555483E-2"/>
                </c:manualLayout>
              </c:layout>
              <c:showVal val="1"/>
            </c:dLbl>
            <c:showVal val="1"/>
          </c:dLbls>
          <c:cat>
            <c:strRef>
              <c:f>數學成績!$A$63:$A$69</c:f>
              <c:strCache>
                <c:ptCount val="7"/>
                <c:pt idx="0">
                  <c:v>&lt;40</c:v>
                </c:pt>
                <c:pt idx="1">
                  <c:v>40~50</c:v>
                </c:pt>
                <c:pt idx="2">
                  <c:v>50~60</c:v>
                </c:pt>
                <c:pt idx="3">
                  <c:v>60~70</c:v>
                </c:pt>
                <c:pt idx="4">
                  <c:v>70~80</c:v>
                </c:pt>
                <c:pt idx="5">
                  <c:v>80~90</c:v>
                </c:pt>
                <c:pt idx="6">
                  <c:v>90~100</c:v>
                </c:pt>
              </c:strCache>
            </c:strRef>
          </c:cat>
          <c:val>
            <c:numRef>
              <c:f>數學成績!$B$63:$B$69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13</c:v>
                </c:pt>
                <c:pt idx="3">
                  <c:v>32</c:v>
                </c:pt>
                <c:pt idx="4">
                  <c:v>13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</c:ser>
        <c:marker val="1"/>
        <c:axId val="72126848"/>
        <c:axId val="72128384"/>
      </c:lineChart>
      <c:catAx>
        <c:axId val="72126848"/>
        <c:scaling>
          <c:orientation val="minMax"/>
        </c:scaling>
        <c:axPos val="b"/>
        <c:majorTickMark val="cross"/>
        <c:tickLblPos val="none"/>
        <c:crossAx val="72128384"/>
        <c:crosses val="autoZero"/>
        <c:auto val="1"/>
        <c:lblAlgn val="ctr"/>
        <c:lblOffset val="100"/>
      </c:catAx>
      <c:valAx>
        <c:axId val="72128384"/>
        <c:scaling>
          <c:orientation val="minMax"/>
        </c:scaling>
        <c:axPos val="l"/>
        <c:majorGridlines/>
        <c:numFmt formatCode="General" sourceLinked="1"/>
        <c:tickLblPos val="nextTo"/>
        <c:crossAx val="7212684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autoTitleDeleted val="1"/>
    <c:plotArea>
      <c:layout>
        <c:manualLayout>
          <c:layoutTarget val="inner"/>
          <c:xMode val="edge"/>
          <c:yMode val="edge"/>
          <c:x val="0.22624121670325803"/>
          <c:y val="7.203071447055033E-2"/>
          <c:w val="0.69996901502930864"/>
          <c:h val="0.79172800583025649"/>
        </c:manualLayout>
      </c:layout>
      <c:lineChart>
        <c:grouping val="stacked"/>
        <c:ser>
          <c:idx val="0"/>
          <c:order val="0"/>
          <c:tx>
            <c:v>相對次數分配折線圖</c:v>
          </c:tx>
          <c:marker>
            <c:symbol val="circle"/>
            <c:size val="5"/>
          </c:marker>
          <c:dLbls>
            <c:dLbl>
              <c:idx val="0"/>
              <c:layout>
                <c:manualLayout>
                  <c:x val="-8.0000000000000043E-2"/>
                  <c:y val="8.0482897384305738E-3"/>
                </c:manualLayout>
              </c:layout>
              <c:showVal val="1"/>
            </c:dLbl>
            <c:dLbl>
              <c:idx val="1"/>
              <c:layout>
                <c:manualLayout>
                  <c:x val="-0.12000000000000002"/>
                  <c:y val="-2.4144869215291739E-2"/>
                </c:manualLayout>
              </c:layout>
              <c:showVal val="1"/>
            </c:dLbl>
            <c:dLbl>
              <c:idx val="2"/>
              <c:layout>
                <c:manualLayout>
                  <c:x val="-0.16333333333333341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-2.1806853582554575E-2"/>
                  <c:y val="-2.6827632461435318E-2"/>
                </c:manualLayout>
              </c:layout>
              <c:showVal val="1"/>
            </c:dLbl>
            <c:dLbl>
              <c:idx val="6"/>
              <c:layout>
                <c:manualLayout>
                  <c:x val="6.2305295950154721E-3"/>
                  <c:y val="-2.6827632461435318E-2"/>
                </c:manualLayout>
              </c:layout>
              <c:showVal val="1"/>
            </c:dLbl>
            <c:showVal val="1"/>
          </c:dLbls>
          <c:cat>
            <c:strRef>
              <c:f>數學成績!$A$63:$A$69</c:f>
              <c:strCache>
                <c:ptCount val="7"/>
                <c:pt idx="0">
                  <c:v>&lt;40</c:v>
                </c:pt>
                <c:pt idx="1">
                  <c:v>40~50</c:v>
                </c:pt>
                <c:pt idx="2">
                  <c:v>50~60</c:v>
                </c:pt>
                <c:pt idx="3">
                  <c:v>60~70</c:v>
                </c:pt>
                <c:pt idx="4">
                  <c:v>70~80</c:v>
                </c:pt>
                <c:pt idx="5">
                  <c:v>80~90</c:v>
                </c:pt>
                <c:pt idx="6">
                  <c:v>90~100</c:v>
                </c:pt>
              </c:strCache>
            </c:strRef>
          </c:cat>
          <c:val>
            <c:numRef>
              <c:f>數學成績!$D$63:$D$69</c:f>
              <c:numCache>
                <c:formatCode>0.00%</c:formatCode>
                <c:ptCount val="7"/>
                <c:pt idx="0">
                  <c:v>0</c:v>
                </c:pt>
                <c:pt idx="1">
                  <c:v>1.6666666666666666E-2</c:v>
                </c:pt>
                <c:pt idx="2">
                  <c:v>0.21666666666666667</c:v>
                </c:pt>
                <c:pt idx="3">
                  <c:v>0.53333333333333333</c:v>
                </c:pt>
                <c:pt idx="4">
                  <c:v>0.21666666666666667</c:v>
                </c:pt>
                <c:pt idx="5">
                  <c:v>1.6666666666666666E-2</c:v>
                </c:pt>
                <c:pt idx="6">
                  <c:v>0</c:v>
                </c:pt>
              </c:numCache>
            </c:numRef>
          </c:val>
        </c:ser>
        <c:marker val="1"/>
        <c:axId val="72142208"/>
        <c:axId val="72239744"/>
      </c:lineChart>
      <c:catAx>
        <c:axId val="72142208"/>
        <c:scaling>
          <c:orientation val="minMax"/>
        </c:scaling>
        <c:axPos val="b"/>
        <c:majorTickMark val="cross"/>
        <c:tickLblPos val="none"/>
        <c:crossAx val="72239744"/>
        <c:crosses val="autoZero"/>
        <c:auto val="1"/>
        <c:lblAlgn val="ctr"/>
        <c:lblOffset val="100"/>
      </c:catAx>
      <c:valAx>
        <c:axId val="72239744"/>
        <c:scaling>
          <c:orientation val="minMax"/>
        </c:scaling>
        <c:axPos val="l"/>
        <c:majorGridlines/>
        <c:numFmt formatCode="0%" sourceLinked="0"/>
        <c:tickLblPos val="nextTo"/>
        <c:crossAx val="72142208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0.17954396325459321"/>
          <c:y val="3.55433764612023E-2"/>
          <c:w val="0.72736026052299019"/>
          <c:h val="0.79270664955426839"/>
        </c:manualLayout>
      </c:layout>
      <c:lineChart>
        <c:grouping val="stacked"/>
        <c:ser>
          <c:idx val="0"/>
          <c:order val="0"/>
          <c:marker>
            <c:symbol val="circle"/>
            <c:size val="7"/>
          </c:marker>
          <c:dLbls>
            <c:dLbl>
              <c:idx val="6"/>
              <c:delete val="1"/>
            </c:dLbl>
            <c:dLblPos val="t"/>
            <c:showVal val="1"/>
          </c:dLbls>
          <c:cat>
            <c:strRef>
              <c:f>數學成績!$A$63:$A$69</c:f>
              <c:strCache>
                <c:ptCount val="7"/>
                <c:pt idx="0">
                  <c:v>&lt;40</c:v>
                </c:pt>
                <c:pt idx="1">
                  <c:v>40~50</c:v>
                </c:pt>
                <c:pt idx="2">
                  <c:v>50~60</c:v>
                </c:pt>
                <c:pt idx="3">
                  <c:v>60~70</c:v>
                </c:pt>
                <c:pt idx="4">
                  <c:v>70~80</c:v>
                </c:pt>
                <c:pt idx="5">
                  <c:v>80~90</c:v>
                </c:pt>
                <c:pt idx="6">
                  <c:v>90~100</c:v>
                </c:pt>
              </c:strCache>
            </c:strRef>
          </c:cat>
          <c:val>
            <c:numRef>
              <c:f>數學成績!$E$63:$E$69</c:f>
              <c:numCache>
                <c:formatCode>0.00%</c:formatCode>
                <c:ptCount val="7"/>
                <c:pt idx="0">
                  <c:v>0</c:v>
                </c:pt>
                <c:pt idx="1">
                  <c:v>1.6666666666666666E-2</c:v>
                </c:pt>
                <c:pt idx="2">
                  <c:v>0.23333333333333334</c:v>
                </c:pt>
                <c:pt idx="3">
                  <c:v>0.76666666666666661</c:v>
                </c:pt>
                <c:pt idx="4">
                  <c:v>0.98333333333333328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marker val="1"/>
        <c:axId val="72170496"/>
        <c:axId val="72174976"/>
      </c:lineChart>
      <c:catAx>
        <c:axId val="72170496"/>
        <c:scaling>
          <c:orientation val="minMax"/>
        </c:scaling>
        <c:axPos val="b"/>
        <c:majorTickMark val="none"/>
        <c:minorTickMark val="cross"/>
        <c:tickLblPos val="nextTo"/>
        <c:spPr>
          <a:ln w="38100" cap="sq"/>
        </c:spPr>
        <c:crossAx val="72174976"/>
        <c:crosses val="autoZero"/>
        <c:auto val="1"/>
        <c:lblAlgn val="ctr"/>
        <c:lblOffset val="100"/>
      </c:catAx>
      <c:valAx>
        <c:axId val="72174976"/>
        <c:scaling>
          <c:orientation val="minMax"/>
          <c:max val="1"/>
          <c:min val="0"/>
        </c:scaling>
        <c:axPos val="l"/>
        <c:majorGridlines/>
        <c:numFmt formatCode="0%" sourceLinked="0"/>
        <c:tickLblPos val="nextTo"/>
        <c:crossAx val="72170496"/>
        <c:crosses val="autoZero"/>
        <c:crossBetween val="between"/>
        <c:majorUnit val="0.1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 paperSize="9" orientation="landscape" horizontalDpi="-2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0.18853283788964584"/>
          <c:y val="3.2657281476179127E-2"/>
          <c:w val="0.72736026052299019"/>
          <c:h val="0.79270664955426839"/>
        </c:manualLayout>
      </c:layout>
      <c:lineChart>
        <c:grouping val="stacked"/>
        <c:ser>
          <c:idx val="0"/>
          <c:order val="0"/>
          <c:marker>
            <c:symbol val="circle"/>
            <c:size val="7"/>
          </c:marker>
          <c:dLbls>
            <c:dLbl>
              <c:idx val="6"/>
              <c:layout>
                <c:manualLayout>
                  <c:x val="-4.194756554307115E-2"/>
                  <c:y val="-4.6176046176046176E-2"/>
                </c:manualLayout>
              </c:layout>
              <c:showVal val="1"/>
            </c:dLbl>
            <c:dLblPos val="t"/>
            <c:showVal val="1"/>
          </c:dLbls>
          <c:val>
            <c:numRef>
              <c:f>數學成績!$C$63:$C$69</c:f>
              <c:numCache>
                <c:formatCode>0_ 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14</c:v>
                </c:pt>
                <c:pt idx="3">
                  <c:v>46</c:v>
                </c:pt>
                <c:pt idx="4">
                  <c:v>59</c:v>
                </c:pt>
                <c:pt idx="5">
                  <c:v>60</c:v>
                </c:pt>
                <c:pt idx="6">
                  <c:v>60</c:v>
                </c:pt>
              </c:numCache>
            </c:numRef>
          </c:val>
        </c:ser>
        <c:marker val="1"/>
        <c:axId val="72399488"/>
        <c:axId val="72409472"/>
      </c:lineChart>
      <c:catAx>
        <c:axId val="72399488"/>
        <c:scaling>
          <c:orientation val="minMax"/>
        </c:scaling>
        <c:axPos val="b"/>
        <c:numFmt formatCode="&quot;NT$&quot;#,##0.00;[Red]\-&quot;NT$&quot;#,##0.00" sourceLinked="0"/>
        <c:majorTickMark val="none"/>
        <c:minorTickMark val="cross"/>
        <c:tickLblPos val="none"/>
        <c:spPr>
          <a:ln w="38100" cap="sq"/>
        </c:spPr>
        <c:crossAx val="72409472"/>
        <c:crosses val="autoZero"/>
        <c:auto val="1"/>
        <c:lblAlgn val="ctr"/>
        <c:lblOffset val="100"/>
      </c:catAx>
      <c:valAx>
        <c:axId val="72409472"/>
        <c:scaling>
          <c:orientation val="minMax"/>
          <c:min val="0"/>
        </c:scaling>
        <c:axPos val="l"/>
        <c:majorGridlines/>
        <c:numFmt formatCode="General" sourceLinked="0"/>
        <c:tickLblPos val="nextTo"/>
        <c:crossAx val="72399488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 paperSize="9" orientation="landscape" horizontalDpi="-2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17</xdr:row>
      <xdr:rowOff>104775</xdr:rowOff>
    </xdr:from>
    <xdr:to>
      <xdr:col>12</xdr:col>
      <xdr:colOff>457200</xdr:colOff>
      <xdr:row>74</xdr:row>
      <xdr:rowOff>123825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657225</xdr:colOff>
      <xdr:row>82</xdr:row>
      <xdr:rowOff>142875</xdr:rowOff>
    </xdr:from>
    <xdr:to>
      <xdr:col>7</xdr:col>
      <xdr:colOff>95250</xdr:colOff>
      <xdr:row>95</xdr:row>
      <xdr:rowOff>161925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409575</xdr:colOff>
      <xdr:row>83</xdr:row>
      <xdr:rowOff>57150</xdr:rowOff>
    </xdr:from>
    <xdr:to>
      <xdr:col>14</xdr:col>
      <xdr:colOff>180975</xdr:colOff>
      <xdr:row>96</xdr:row>
      <xdr:rowOff>76200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228600</xdr:colOff>
      <xdr:row>96</xdr:row>
      <xdr:rowOff>180975</xdr:rowOff>
    </xdr:from>
    <xdr:to>
      <xdr:col>7</xdr:col>
      <xdr:colOff>352425</xdr:colOff>
      <xdr:row>109</xdr:row>
      <xdr:rowOff>200025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次數折線圖</a:t>
          </a:r>
        </a:p>
      </cdr:txBody>
    </cdr:sp>
  </cdr:relSizeAnchor>
  <cdr:relSizeAnchor xmlns:cdr="http://schemas.openxmlformats.org/drawingml/2006/chartDrawing">
    <cdr:from>
      <cdr:x>0.0375</cdr:x>
      <cdr:y>0.90855</cdr:y>
    </cdr:from>
    <cdr:to>
      <cdr:x>1</cdr:x>
      <cdr:y>0.9823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171451" y="2933699"/>
          <a:ext cx="4400549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</a:t>
          </a:r>
          <a:r>
            <a:rPr lang="en-US" altLang="zh-TW" sz="900"/>
            <a:t>50</a:t>
          </a:r>
          <a:r>
            <a:rPr lang="zh-TW" altLang="en-US" sz="900"/>
            <a:t>              </a:t>
          </a:r>
          <a:r>
            <a:rPr lang="en-US" altLang="zh-TW" sz="900"/>
            <a:t>55</a:t>
          </a:r>
          <a:r>
            <a:rPr lang="zh-TW" altLang="en-US" sz="900"/>
            <a:t>             </a:t>
          </a:r>
          <a:r>
            <a:rPr lang="en-US" altLang="zh-TW" sz="900"/>
            <a:t>60</a:t>
          </a:r>
          <a:r>
            <a:rPr lang="zh-TW" altLang="en-US" sz="900"/>
            <a:t>             </a:t>
          </a:r>
          <a:r>
            <a:rPr lang="en-US" altLang="zh-TW" sz="900"/>
            <a:t>65</a:t>
          </a:r>
          <a:r>
            <a:rPr lang="zh-TW" altLang="en-US" sz="900"/>
            <a:t>            </a:t>
          </a:r>
          <a:r>
            <a:rPr lang="en-US" altLang="zh-TW" sz="900"/>
            <a:t>70</a:t>
          </a:r>
          <a:r>
            <a:rPr lang="zh-TW" altLang="en-US" sz="900"/>
            <a:t>            </a:t>
          </a:r>
          <a:r>
            <a:rPr lang="en-US" altLang="zh-TW" sz="900"/>
            <a:t>75</a:t>
          </a:r>
          <a:r>
            <a:rPr lang="zh-TW" altLang="en-US" sz="900"/>
            <a:t>              </a:t>
          </a:r>
          <a:r>
            <a:rPr lang="en-US" altLang="zh-TW" sz="900"/>
            <a:t>80</a:t>
          </a:r>
          <a:r>
            <a:rPr lang="zh-TW" altLang="en-US" sz="900"/>
            <a:t>            </a:t>
          </a:r>
          <a:r>
            <a:rPr lang="en-US" altLang="zh-TW" sz="900"/>
            <a:t>85</a:t>
          </a:r>
          <a:r>
            <a:rPr lang="zh-TW" altLang="en-US" sz="900"/>
            <a:t>             </a:t>
          </a:r>
          <a:r>
            <a:rPr lang="en-US" altLang="zh-TW" sz="900"/>
            <a:t>90</a:t>
          </a:r>
          <a:r>
            <a:rPr lang="zh-TW" altLang="en-US" sz="900"/>
            <a:t>             </a:t>
          </a:r>
          <a:r>
            <a:rPr lang="en-US" altLang="zh-TW" sz="900"/>
            <a:t>95</a:t>
          </a:r>
          <a:endParaRPr lang="zh-TW" altLang="en-US" sz="9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相對次數累積折線圖</a:t>
          </a:r>
        </a:p>
      </cdr:txBody>
    </cdr:sp>
  </cdr:relSizeAnchor>
  <cdr:relSizeAnchor xmlns:cdr="http://schemas.openxmlformats.org/drawingml/2006/chartDrawing">
    <cdr:from>
      <cdr:x>0</cdr:x>
      <cdr:y>0.90265</cdr:y>
    </cdr:from>
    <cdr:to>
      <cdr:x>0.97137</cdr:x>
      <cdr:y>0.9764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0" y="2914638"/>
          <a:ext cx="4524374" cy="2381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</a:t>
          </a:r>
          <a:r>
            <a:rPr lang="en-US" altLang="zh-TW" sz="900"/>
            <a:t>50</a:t>
          </a:r>
          <a:r>
            <a:rPr lang="zh-TW" altLang="en-US" sz="900"/>
            <a:t>              </a:t>
          </a:r>
          <a:r>
            <a:rPr lang="en-US" altLang="zh-TW" sz="900"/>
            <a:t>55</a:t>
          </a:r>
          <a:r>
            <a:rPr lang="zh-TW" altLang="en-US" sz="900"/>
            <a:t>             </a:t>
          </a:r>
          <a:r>
            <a:rPr lang="en-US" altLang="zh-TW" sz="900"/>
            <a:t>60</a:t>
          </a:r>
          <a:r>
            <a:rPr lang="zh-TW" altLang="en-US" sz="900"/>
            <a:t>             </a:t>
          </a:r>
          <a:r>
            <a:rPr lang="en-US" altLang="zh-TW" sz="900"/>
            <a:t>65</a:t>
          </a:r>
          <a:r>
            <a:rPr lang="zh-TW" altLang="en-US" sz="900"/>
            <a:t>            </a:t>
          </a:r>
          <a:r>
            <a:rPr lang="en-US" altLang="zh-TW" sz="900"/>
            <a:t>70</a:t>
          </a:r>
          <a:r>
            <a:rPr lang="zh-TW" altLang="en-US" sz="900"/>
            <a:t>            </a:t>
          </a:r>
          <a:r>
            <a:rPr lang="en-US" altLang="zh-TW" sz="900"/>
            <a:t>75</a:t>
          </a:r>
          <a:r>
            <a:rPr lang="zh-TW" altLang="en-US" sz="900"/>
            <a:t>              </a:t>
          </a:r>
          <a:r>
            <a:rPr lang="en-US" altLang="zh-TW" sz="900"/>
            <a:t>80</a:t>
          </a:r>
          <a:r>
            <a:rPr lang="zh-TW" altLang="en-US" sz="900"/>
            <a:t>            </a:t>
          </a:r>
          <a:r>
            <a:rPr lang="en-US" altLang="zh-TW" sz="900"/>
            <a:t>85</a:t>
          </a:r>
          <a:r>
            <a:rPr lang="zh-TW" altLang="en-US" sz="900"/>
            <a:t>             </a:t>
          </a:r>
          <a:r>
            <a:rPr lang="en-US" altLang="zh-TW" sz="900"/>
            <a:t>90</a:t>
          </a:r>
          <a:r>
            <a:rPr lang="zh-TW" altLang="en-US" sz="900"/>
            <a:t>            </a:t>
          </a:r>
          <a:r>
            <a:rPr lang="en-US" altLang="zh-TW" sz="900"/>
            <a:t>95</a:t>
          </a:r>
          <a:endParaRPr lang="zh-TW" altLang="en-US" sz="9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相對次數折線圖</a:t>
          </a:r>
        </a:p>
      </cdr:txBody>
    </cdr:sp>
  </cdr:relSizeAnchor>
  <cdr:relSizeAnchor xmlns:cdr="http://schemas.openxmlformats.org/drawingml/2006/chartDrawing">
    <cdr:from>
      <cdr:x>0.0375</cdr:x>
      <cdr:y>0.90855</cdr:y>
    </cdr:from>
    <cdr:to>
      <cdr:x>1</cdr:x>
      <cdr:y>0.9823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171451" y="2933699"/>
          <a:ext cx="4400549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</a:t>
          </a:r>
          <a:r>
            <a:rPr lang="en-US" altLang="zh-TW" sz="900"/>
            <a:t>50</a:t>
          </a:r>
          <a:r>
            <a:rPr lang="zh-TW" altLang="en-US" sz="900"/>
            <a:t>              </a:t>
          </a:r>
          <a:r>
            <a:rPr lang="en-US" altLang="zh-TW" sz="900"/>
            <a:t>55</a:t>
          </a:r>
          <a:r>
            <a:rPr lang="zh-TW" altLang="en-US" sz="900"/>
            <a:t>             </a:t>
          </a:r>
          <a:r>
            <a:rPr lang="en-US" altLang="zh-TW" sz="900"/>
            <a:t>60</a:t>
          </a:r>
          <a:r>
            <a:rPr lang="zh-TW" altLang="en-US" sz="900"/>
            <a:t>             </a:t>
          </a:r>
          <a:r>
            <a:rPr lang="en-US" altLang="zh-TW" sz="900"/>
            <a:t>65</a:t>
          </a:r>
          <a:r>
            <a:rPr lang="zh-TW" altLang="en-US" sz="900"/>
            <a:t>            </a:t>
          </a:r>
          <a:r>
            <a:rPr lang="en-US" altLang="zh-TW" sz="900"/>
            <a:t>70</a:t>
          </a:r>
          <a:r>
            <a:rPr lang="zh-TW" altLang="en-US" sz="900"/>
            <a:t>            </a:t>
          </a:r>
          <a:r>
            <a:rPr lang="en-US" altLang="zh-TW" sz="900"/>
            <a:t>75</a:t>
          </a:r>
          <a:r>
            <a:rPr lang="zh-TW" altLang="en-US" sz="900"/>
            <a:t>              </a:t>
          </a:r>
          <a:r>
            <a:rPr lang="en-US" altLang="zh-TW" sz="900"/>
            <a:t>80</a:t>
          </a:r>
          <a:r>
            <a:rPr lang="zh-TW" altLang="en-US" sz="900"/>
            <a:t>            </a:t>
          </a:r>
          <a:r>
            <a:rPr lang="en-US" altLang="zh-TW" sz="900"/>
            <a:t>85</a:t>
          </a:r>
          <a:r>
            <a:rPr lang="zh-TW" altLang="en-US" sz="900"/>
            <a:t>             </a:t>
          </a:r>
          <a:r>
            <a:rPr lang="en-US" altLang="zh-TW" sz="900"/>
            <a:t>90</a:t>
          </a:r>
          <a:r>
            <a:rPr lang="zh-TW" altLang="en-US" sz="900"/>
            <a:t>             </a:t>
          </a:r>
          <a:r>
            <a:rPr lang="en-US" altLang="zh-TW" sz="900"/>
            <a:t>95</a:t>
          </a:r>
          <a:endParaRPr lang="zh-TW" altLang="en-US" sz="9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相對次數累積折線圖</a:t>
          </a:r>
        </a:p>
      </cdr:txBody>
    </cdr:sp>
  </cdr:relSizeAnchor>
  <cdr:relSizeAnchor xmlns:cdr="http://schemas.openxmlformats.org/drawingml/2006/chartDrawing">
    <cdr:from>
      <cdr:x>0</cdr:x>
      <cdr:y>0.90265</cdr:y>
    </cdr:from>
    <cdr:to>
      <cdr:x>0.97137</cdr:x>
      <cdr:y>0.9764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0" y="2914638"/>
          <a:ext cx="4524374" cy="2381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</a:t>
          </a:r>
          <a:r>
            <a:rPr lang="en-US" altLang="zh-TW" sz="900"/>
            <a:t>50</a:t>
          </a:r>
          <a:r>
            <a:rPr lang="zh-TW" altLang="en-US" sz="900"/>
            <a:t>              </a:t>
          </a:r>
          <a:r>
            <a:rPr lang="en-US" altLang="zh-TW" sz="900"/>
            <a:t>55</a:t>
          </a:r>
          <a:r>
            <a:rPr lang="zh-TW" altLang="en-US" sz="900"/>
            <a:t>             </a:t>
          </a:r>
          <a:r>
            <a:rPr lang="en-US" altLang="zh-TW" sz="900"/>
            <a:t>60</a:t>
          </a:r>
          <a:r>
            <a:rPr lang="zh-TW" altLang="en-US" sz="900"/>
            <a:t>             </a:t>
          </a:r>
          <a:r>
            <a:rPr lang="en-US" altLang="zh-TW" sz="900"/>
            <a:t>65</a:t>
          </a:r>
          <a:r>
            <a:rPr lang="zh-TW" altLang="en-US" sz="900"/>
            <a:t>            </a:t>
          </a:r>
          <a:r>
            <a:rPr lang="en-US" altLang="zh-TW" sz="900"/>
            <a:t>70</a:t>
          </a:r>
          <a:r>
            <a:rPr lang="zh-TW" altLang="en-US" sz="900"/>
            <a:t>            </a:t>
          </a:r>
          <a:r>
            <a:rPr lang="en-US" altLang="zh-TW" sz="900"/>
            <a:t>75</a:t>
          </a:r>
          <a:r>
            <a:rPr lang="zh-TW" altLang="en-US" sz="900"/>
            <a:t>              </a:t>
          </a:r>
          <a:r>
            <a:rPr lang="en-US" altLang="zh-TW" sz="900"/>
            <a:t>80</a:t>
          </a:r>
          <a:r>
            <a:rPr lang="zh-TW" altLang="en-US" sz="900"/>
            <a:t>            </a:t>
          </a:r>
          <a:r>
            <a:rPr lang="en-US" altLang="zh-TW" sz="900"/>
            <a:t>85</a:t>
          </a:r>
          <a:r>
            <a:rPr lang="zh-TW" altLang="en-US" sz="900"/>
            <a:t>             </a:t>
          </a:r>
          <a:r>
            <a:rPr lang="en-US" altLang="zh-TW" sz="900"/>
            <a:t>90</a:t>
          </a:r>
          <a:r>
            <a:rPr lang="zh-TW" altLang="en-US" sz="900"/>
            <a:t>            </a:t>
          </a:r>
          <a:r>
            <a:rPr lang="en-US" altLang="zh-TW" sz="900"/>
            <a:t>95</a:t>
          </a:r>
          <a:endParaRPr lang="zh-TW" altLang="en-US" sz="9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62</xdr:row>
      <xdr:rowOff>0</xdr:rowOff>
    </xdr:from>
    <xdr:to>
      <xdr:col>15</xdr:col>
      <xdr:colOff>0</xdr:colOff>
      <xdr:row>88</xdr:row>
      <xdr:rowOff>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0.16667</cdr:x>
      <cdr:y>0.875</cdr:y>
    </cdr:from>
    <cdr:to>
      <cdr:x>0.33333</cdr:x>
      <cdr:y>0.95833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85800" y="4400551"/>
          <a:ext cx="6858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</cdr:x>
      <cdr:y>0.91667</cdr:y>
    </cdr:from>
    <cdr:to>
      <cdr:x>0.16667</cdr:x>
      <cdr:y>0.92576</cdr:y>
    </cdr:to>
    <cdr:sp macro="" textlink="">
      <cdr:nvSpPr>
        <cdr:cNvPr id="5" name="文字方塊 4"/>
        <cdr:cNvSpPr txBox="1"/>
      </cdr:nvSpPr>
      <cdr:spPr>
        <a:xfrm xmlns:a="http://schemas.openxmlformats.org/drawingml/2006/main">
          <a:off x="0" y="4610100"/>
          <a:ext cx="6858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0.15394</cdr:x>
      <cdr:y>0.78671</cdr:y>
    </cdr:from>
    <cdr:to>
      <cdr:x>0.98264</cdr:x>
      <cdr:y>0.8479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1266825" y="4286250"/>
          <a:ext cx="6819900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                      </a:t>
          </a:r>
          <a:r>
            <a:rPr lang="en-US" altLang="zh-TW" sz="900"/>
            <a:t>150</a:t>
          </a:r>
          <a:r>
            <a:rPr lang="zh-TW" altLang="en-US" sz="900"/>
            <a:t>                     </a:t>
          </a:r>
          <a:r>
            <a:rPr lang="en-US" altLang="zh-TW" sz="900"/>
            <a:t>155</a:t>
          </a:r>
          <a:r>
            <a:rPr lang="zh-TW" altLang="en-US" sz="900"/>
            <a:t>                     </a:t>
          </a:r>
          <a:r>
            <a:rPr lang="en-US" altLang="zh-TW" sz="900"/>
            <a:t>160</a:t>
          </a:r>
          <a:r>
            <a:rPr lang="zh-TW" altLang="en-US" sz="900" baseline="0"/>
            <a:t>                       </a:t>
          </a:r>
          <a:r>
            <a:rPr lang="en-US" altLang="zh-TW" sz="900" baseline="0"/>
            <a:t>165</a:t>
          </a:r>
          <a:r>
            <a:rPr lang="zh-TW" altLang="en-US" sz="900" baseline="0"/>
            <a:t>                      </a:t>
          </a:r>
          <a:r>
            <a:rPr lang="en-US" altLang="zh-TW" sz="900" baseline="0"/>
            <a:t>170</a:t>
          </a:r>
          <a:r>
            <a:rPr lang="zh-TW" altLang="en-US" sz="900" baseline="0"/>
            <a:t>                      </a:t>
          </a:r>
          <a:r>
            <a:rPr lang="en-US" altLang="zh-TW" sz="900" baseline="0"/>
            <a:t>175</a:t>
          </a:r>
          <a:r>
            <a:rPr lang="zh-TW" altLang="en-US" sz="900" baseline="0"/>
            <a:t>                    </a:t>
          </a:r>
          <a:r>
            <a:rPr lang="en-US" altLang="zh-TW" sz="900" baseline="0"/>
            <a:t>180</a:t>
          </a:r>
          <a:r>
            <a:rPr lang="zh-TW" altLang="en-US" sz="900" baseline="0"/>
            <a:t>                       </a:t>
          </a:r>
          <a:r>
            <a:rPr lang="en-US" altLang="zh-TW" sz="900" baseline="0"/>
            <a:t>185</a:t>
          </a:r>
          <a:r>
            <a:rPr lang="zh-TW" altLang="en-US" sz="900" baseline="0"/>
            <a:t>                   </a:t>
          </a:r>
          <a:r>
            <a:rPr lang="en-US" altLang="zh-TW" sz="900" baseline="0"/>
            <a:t>190</a:t>
          </a:r>
          <a:endParaRPr lang="zh-TW" altLang="en-US" sz="9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0</xdr:row>
      <xdr:rowOff>0</xdr:rowOff>
    </xdr:from>
    <xdr:to>
      <xdr:col>14</xdr:col>
      <xdr:colOff>619125</xdr:colOff>
      <xdr:row>16</xdr:row>
      <xdr:rowOff>28575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466725</xdr:colOff>
      <xdr:row>15</xdr:row>
      <xdr:rowOff>28575</xdr:rowOff>
    </xdr:from>
    <xdr:to>
      <xdr:col>8</xdr:col>
      <xdr:colOff>323850</xdr:colOff>
      <xdr:row>30</xdr:row>
      <xdr:rowOff>114300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32</xdr:row>
      <xdr:rowOff>38100</xdr:rowOff>
    </xdr:from>
    <xdr:to>
      <xdr:col>16</xdr:col>
      <xdr:colOff>28575</xdr:colOff>
      <xdr:row>47</xdr:row>
      <xdr:rowOff>123825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514350</xdr:colOff>
      <xdr:row>31</xdr:row>
      <xdr:rowOff>152400</xdr:rowOff>
    </xdr:from>
    <xdr:to>
      <xdr:col>8</xdr:col>
      <xdr:colOff>371475</xdr:colOff>
      <xdr:row>47</xdr:row>
      <xdr:rowOff>28575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16</xdr:row>
      <xdr:rowOff>28575</xdr:rowOff>
    </xdr:from>
    <xdr:to>
      <xdr:col>15</xdr:col>
      <xdr:colOff>676275</xdr:colOff>
      <xdr:row>31</xdr:row>
      <xdr:rowOff>114300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0.16667</cdr:x>
      <cdr:y>0.875</cdr:y>
    </cdr:from>
    <cdr:to>
      <cdr:x>0.33333</cdr:x>
      <cdr:y>0.95833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85800" y="4400551"/>
          <a:ext cx="6858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</cdr:x>
      <cdr:y>0.91667</cdr:y>
    </cdr:from>
    <cdr:to>
      <cdr:x>0.16667</cdr:x>
      <cdr:y>0.92576</cdr:y>
    </cdr:to>
    <cdr:sp macro="" textlink="">
      <cdr:nvSpPr>
        <cdr:cNvPr id="5" name="文字方塊 4"/>
        <cdr:cNvSpPr txBox="1"/>
      </cdr:nvSpPr>
      <cdr:spPr>
        <a:xfrm xmlns:a="http://schemas.openxmlformats.org/drawingml/2006/main">
          <a:off x="0" y="4610100"/>
          <a:ext cx="6858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0.05729</cdr:x>
      <cdr:y>0.80492</cdr:y>
    </cdr:from>
    <cdr:to>
      <cdr:x>0.96875</cdr:x>
      <cdr:y>0.87121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314325" y="4048125"/>
          <a:ext cx="5000625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en-US" altLang="zh-TW" sz="900"/>
            <a:t>50</a:t>
          </a:r>
          <a:r>
            <a:rPr lang="zh-TW" altLang="en-US" sz="900"/>
            <a:t>             </a:t>
          </a:r>
          <a:r>
            <a:rPr lang="en-US" altLang="zh-TW" sz="900"/>
            <a:t>55</a:t>
          </a:r>
          <a:r>
            <a:rPr lang="zh-TW" altLang="en-US" sz="900"/>
            <a:t>               </a:t>
          </a:r>
          <a:r>
            <a:rPr lang="en-US" altLang="zh-TW" sz="900"/>
            <a:t>60</a:t>
          </a:r>
          <a:r>
            <a:rPr lang="zh-TW" altLang="en-US" sz="900"/>
            <a:t>              </a:t>
          </a:r>
          <a:r>
            <a:rPr lang="en-US" altLang="zh-TW" sz="900"/>
            <a:t>65</a:t>
          </a:r>
          <a:r>
            <a:rPr lang="zh-TW" altLang="en-US" sz="900"/>
            <a:t>             </a:t>
          </a:r>
          <a:r>
            <a:rPr lang="en-US" altLang="zh-TW" sz="900"/>
            <a:t>70</a:t>
          </a:r>
          <a:r>
            <a:rPr lang="zh-TW" altLang="en-US" sz="900"/>
            <a:t>              </a:t>
          </a:r>
          <a:r>
            <a:rPr lang="en-US" altLang="zh-TW" sz="900"/>
            <a:t>75</a:t>
          </a:r>
          <a:r>
            <a:rPr lang="zh-TW" altLang="en-US" sz="900"/>
            <a:t>               </a:t>
          </a:r>
          <a:r>
            <a:rPr lang="en-US" altLang="zh-TW" sz="900"/>
            <a:t>80</a:t>
          </a:r>
          <a:r>
            <a:rPr lang="zh-TW" altLang="en-US" sz="900"/>
            <a:t>              </a:t>
          </a:r>
          <a:r>
            <a:rPr lang="en-US" altLang="zh-TW" sz="900"/>
            <a:t>85</a:t>
          </a:r>
          <a:r>
            <a:rPr lang="zh-TW" altLang="en-US" sz="900"/>
            <a:t>                </a:t>
          </a:r>
          <a:r>
            <a:rPr lang="en-US" altLang="zh-TW" sz="900"/>
            <a:t>90</a:t>
          </a:r>
          <a:r>
            <a:rPr lang="zh-TW" altLang="en-US" sz="900"/>
            <a:t>              </a:t>
          </a:r>
          <a:r>
            <a:rPr lang="en-US" altLang="zh-TW" sz="900"/>
            <a:t>95</a:t>
          </a:r>
          <a:endParaRPr lang="zh-TW" altLang="en-US" sz="9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次數折線圖</a:t>
          </a:r>
        </a:p>
      </cdr:txBody>
    </cdr:sp>
  </cdr:relSizeAnchor>
  <cdr:relSizeAnchor xmlns:cdr="http://schemas.openxmlformats.org/drawingml/2006/chartDrawing">
    <cdr:from>
      <cdr:x>0.0375</cdr:x>
      <cdr:y>0.90855</cdr:y>
    </cdr:from>
    <cdr:to>
      <cdr:x>1</cdr:x>
      <cdr:y>0.9823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171451" y="2933699"/>
          <a:ext cx="4400549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</a:t>
          </a:r>
          <a:r>
            <a:rPr lang="en-US" altLang="zh-TW" sz="900"/>
            <a:t>153           156</a:t>
          </a:r>
          <a:r>
            <a:rPr lang="en-US" altLang="zh-TW" sz="900" baseline="0"/>
            <a:t>          159          162           165           168         171           174            177         180</a:t>
          </a:r>
          <a:endParaRPr lang="zh-TW" altLang="en-US" sz="9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相對次數累積折線圖</a:t>
          </a:r>
        </a:p>
      </cdr:txBody>
    </cdr:sp>
  </cdr:relSizeAnchor>
  <cdr:relSizeAnchor xmlns:cdr="http://schemas.openxmlformats.org/drawingml/2006/chartDrawing">
    <cdr:from>
      <cdr:x>0</cdr:x>
      <cdr:y>0.90265</cdr:y>
    </cdr:from>
    <cdr:to>
      <cdr:x>0.97137</cdr:x>
      <cdr:y>0.9764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0" y="2914638"/>
          <a:ext cx="4524374" cy="2381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                  </a:t>
          </a:r>
          <a:r>
            <a:rPr lang="en-US" altLang="zh-TW" sz="900"/>
            <a:t>156              159             162            165             168             171             174            177           </a:t>
          </a:r>
          <a:endParaRPr lang="zh-TW" altLang="en-US" sz="9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62</xdr:row>
      <xdr:rowOff>95250</xdr:rowOff>
    </xdr:from>
    <xdr:to>
      <xdr:col>15</xdr:col>
      <xdr:colOff>419100</xdr:colOff>
      <xdr:row>84</xdr:row>
      <xdr:rowOff>38100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86</xdr:row>
      <xdr:rowOff>190501</xdr:rowOff>
    </xdr:from>
    <xdr:to>
      <xdr:col>8</xdr:col>
      <xdr:colOff>590550</xdr:colOff>
      <xdr:row>109</xdr:row>
      <xdr:rowOff>38101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542925</xdr:colOff>
      <xdr:row>86</xdr:row>
      <xdr:rowOff>152400</xdr:rowOff>
    </xdr:from>
    <xdr:to>
      <xdr:col>16</xdr:col>
      <xdr:colOff>438150</xdr:colOff>
      <xdr:row>109</xdr:row>
      <xdr:rowOff>66675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619124</xdr:colOff>
      <xdr:row>111</xdr:row>
      <xdr:rowOff>19050</xdr:rowOff>
    </xdr:from>
    <xdr:to>
      <xdr:col>16</xdr:col>
      <xdr:colOff>57149</xdr:colOff>
      <xdr:row>132</xdr:row>
      <xdr:rowOff>19050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104775</xdr:colOff>
      <xdr:row>109</xdr:row>
      <xdr:rowOff>180975</xdr:rowOff>
    </xdr:from>
    <xdr:to>
      <xdr:col>8</xdr:col>
      <xdr:colOff>619125</xdr:colOff>
      <xdr:row>130</xdr:row>
      <xdr:rowOff>180975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相對次數折線圖</a:t>
          </a:r>
        </a:p>
      </cdr:txBody>
    </cdr:sp>
  </cdr:relSizeAnchor>
  <cdr:relSizeAnchor xmlns:cdr="http://schemas.openxmlformats.org/drawingml/2006/chartDrawing">
    <cdr:from>
      <cdr:x>0.0375</cdr:x>
      <cdr:y>0.90855</cdr:y>
    </cdr:from>
    <cdr:to>
      <cdr:x>1</cdr:x>
      <cdr:y>0.9823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171451" y="2933699"/>
          <a:ext cx="4400549" cy="2381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</a:t>
          </a:r>
          <a:r>
            <a:rPr lang="en-US" altLang="zh-TW" sz="900"/>
            <a:t>153         156           159           162           165           168          171          174          177           180</a:t>
          </a:r>
          <a:endParaRPr lang="zh-TW" altLang="en-US" sz="9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0.25</cdr:x>
      <cdr:y>0.03245</cdr:y>
    </cdr:from>
    <cdr:to>
      <cdr:x>0.7743</cdr:x>
      <cdr:y>0.11209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1143000" y="104775"/>
          <a:ext cx="2397112" cy="25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相對次數累積折線圖</a:t>
          </a:r>
        </a:p>
      </cdr:txBody>
    </cdr:sp>
  </cdr:relSizeAnchor>
  <cdr:relSizeAnchor xmlns:cdr="http://schemas.openxmlformats.org/drawingml/2006/chartDrawing">
    <cdr:from>
      <cdr:x>0</cdr:x>
      <cdr:y>0.90265</cdr:y>
    </cdr:from>
    <cdr:to>
      <cdr:x>0.97137</cdr:x>
      <cdr:y>0.9764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0" y="2914638"/>
          <a:ext cx="4524374" cy="2381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en-US" altLang="zh-TW" sz="900"/>
            <a:t>                 156</a:t>
          </a:r>
          <a:r>
            <a:rPr lang="en-US" altLang="zh-TW" sz="900" baseline="0"/>
            <a:t>               159             162             165            168             171            174              177           </a:t>
          </a:r>
          <a:endParaRPr lang="zh-TW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0.875</cdr:y>
    </cdr:from>
    <cdr:to>
      <cdr:x>0.33333</cdr:x>
      <cdr:y>0.95833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85800" y="4400551"/>
          <a:ext cx="6858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</cdr:x>
      <cdr:y>0.91667</cdr:y>
    </cdr:from>
    <cdr:to>
      <cdr:x>0.16667</cdr:x>
      <cdr:y>0.92576</cdr:y>
    </cdr:to>
    <cdr:sp macro="" textlink="">
      <cdr:nvSpPr>
        <cdr:cNvPr id="5" name="文字方塊 4"/>
        <cdr:cNvSpPr txBox="1"/>
      </cdr:nvSpPr>
      <cdr:spPr>
        <a:xfrm xmlns:a="http://schemas.openxmlformats.org/drawingml/2006/main">
          <a:off x="0" y="4610100"/>
          <a:ext cx="6858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0.07967</cdr:x>
      <cdr:y>0.79707</cdr:y>
    </cdr:from>
    <cdr:to>
      <cdr:x>0.98626</cdr:x>
      <cdr:y>0.84937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276225" y="3629024"/>
          <a:ext cx="31432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TW" altLang="en-US" sz="1100"/>
            <a:t>        </a:t>
          </a:r>
          <a:r>
            <a:rPr lang="en-US" altLang="zh-TW" sz="1100"/>
            <a:t>40</a:t>
          </a:r>
          <a:r>
            <a:rPr lang="zh-TW" altLang="en-US" sz="1100"/>
            <a:t>         </a:t>
          </a:r>
          <a:r>
            <a:rPr lang="en-US" altLang="zh-TW" sz="1100"/>
            <a:t>50</a:t>
          </a:r>
          <a:r>
            <a:rPr lang="zh-TW" altLang="en-US" sz="1100"/>
            <a:t>        </a:t>
          </a:r>
          <a:r>
            <a:rPr lang="en-US" altLang="zh-TW" sz="1100"/>
            <a:t>60</a:t>
          </a:r>
          <a:r>
            <a:rPr lang="zh-TW" altLang="en-US" sz="1100"/>
            <a:t>       </a:t>
          </a:r>
          <a:r>
            <a:rPr lang="en-US" altLang="zh-TW" sz="1100"/>
            <a:t>70</a:t>
          </a:r>
          <a:r>
            <a:rPr lang="zh-TW" altLang="en-US" sz="1100"/>
            <a:t>        </a:t>
          </a:r>
          <a:r>
            <a:rPr lang="en-US" altLang="zh-TW" sz="1100"/>
            <a:t>80</a:t>
          </a:r>
          <a:r>
            <a:rPr lang="zh-TW" altLang="en-US" sz="1100"/>
            <a:t>         </a:t>
          </a:r>
          <a:r>
            <a:rPr lang="en-US" altLang="zh-TW" sz="1100"/>
            <a:t>90</a:t>
          </a:r>
          <a:r>
            <a:rPr lang="zh-TW" altLang="en-US" sz="1100"/>
            <a:t>       </a:t>
          </a:r>
          <a:r>
            <a:rPr lang="en-US" altLang="zh-TW" sz="1100"/>
            <a:t>100</a:t>
          </a:r>
          <a:endParaRPr lang="zh-TW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0.16667</cdr:x>
      <cdr:y>0.875</cdr:y>
    </cdr:from>
    <cdr:to>
      <cdr:x>0.33333</cdr:x>
      <cdr:y>0.95833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85800" y="4400551"/>
          <a:ext cx="6858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</cdr:x>
      <cdr:y>0.91667</cdr:y>
    </cdr:from>
    <cdr:to>
      <cdr:x>0.16667</cdr:x>
      <cdr:y>0.92576</cdr:y>
    </cdr:to>
    <cdr:sp macro="" textlink="">
      <cdr:nvSpPr>
        <cdr:cNvPr id="5" name="文字方塊 4"/>
        <cdr:cNvSpPr txBox="1"/>
      </cdr:nvSpPr>
      <cdr:spPr>
        <a:xfrm xmlns:a="http://schemas.openxmlformats.org/drawingml/2006/main">
          <a:off x="0" y="4610100"/>
          <a:ext cx="6858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0.32558</cdr:x>
      <cdr:y>0.02041</cdr:y>
    </cdr:from>
    <cdr:to>
      <cdr:x>0.92765</cdr:x>
      <cdr:y>0.07551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1200150" y="95249"/>
          <a:ext cx="2219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TW" altLang="en-US" sz="1100"/>
            <a:t>次數分配折線圖</a:t>
          </a:r>
        </a:p>
      </cdr:txBody>
    </cdr:sp>
  </cdr:relSizeAnchor>
  <cdr:relSizeAnchor xmlns:cdr="http://schemas.openxmlformats.org/drawingml/2006/chartDrawing">
    <cdr:from>
      <cdr:x>0.14729</cdr:x>
      <cdr:y>0.83673</cdr:y>
    </cdr:from>
    <cdr:to>
      <cdr:x>1</cdr:x>
      <cdr:y>0.88776</cdr:y>
    </cdr:to>
    <cdr:sp macro="" textlink="">
      <cdr:nvSpPr>
        <cdr:cNvPr id="7" name="文字方塊 1"/>
        <cdr:cNvSpPr txBox="1"/>
      </cdr:nvSpPr>
      <cdr:spPr>
        <a:xfrm xmlns:a="http://schemas.openxmlformats.org/drawingml/2006/main">
          <a:off x="552450" y="3905250"/>
          <a:ext cx="31432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           </a:t>
          </a:r>
          <a:r>
            <a:rPr lang="en-US" altLang="zh-TW" sz="1100"/>
            <a:t>40</a:t>
          </a:r>
          <a:r>
            <a:rPr lang="zh-TW" altLang="en-US" sz="1100"/>
            <a:t>       </a:t>
          </a:r>
          <a:r>
            <a:rPr lang="en-US" altLang="zh-TW" sz="1100"/>
            <a:t>50</a:t>
          </a:r>
          <a:r>
            <a:rPr lang="zh-TW" altLang="en-US" sz="1100"/>
            <a:t>        </a:t>
          </a:r>
          <a:r>
            <a:rPr lang="en-US" altLang="zh-TW" sz="1100"/>
            <a:t>60</a:t>
          </a:r>
          <a:r>
            <a:rPr lang="zh-TW" altLang="en-US" sz="1100"/>
            <a:t>       </a:t>
          </a:r>
          <a:r>
            <a:rPr lang="en-US" altLang="zh-TW" sz="1100"/>
            <a:t>70</a:t>
          </a:r>
          <a:r>
            <a:rPr lang="zh-TW" altLang="en-US" sz="1100"/>
            <a:t>        </a:t>
          </a:r>
          <a:r>
            <a:rPr lang="en-US" altLang="zh-TW" sz="1100"/>
            <a:t>80</a:t>
          </a:r>
          <a:r>
            <a:rPr lang="zh-TW" altLang="en-US" sz="1100"/>
            <a:t>         </a:t>
          </a:r>
          <a:r>
            <a:rPr lang="en-US" altLang="zh-TW" sz="1100"/>
            <a:t>90</a:t>
          </a:r>
          <a:r>
            <a:rPr lang="zh-TW" altLang="en-US" sz="1100"/>
            <a:t>       </a:t>
          </a:r>
          <a:r>
            <a:rPr lang="en-US" altLang="zh-TW" sz="1100"/>
            <a:t>100</a:t>
          </a:r>
          <a:endParaRPr lang="zh-TW" altLang="en-US" sz="1100"/>
        </a:p>
      </cdr:txBody>
    </cdr:sp>
  </cdr:relSizeAnchor>
  <cdr:relSizeAnchor xmlns:cdr="http://schemas.openxmlformats.org/drawingml/2006/chartDrawing">
    <cdr:from>
      <cdr:x>0.03101</cdr:x>
      <cdr:y>0.0551</cdr:y>
    </cdr:from>
    <cdr:to>
      <cdr:x>0.07494</cdr:x>
      <cdr:y>0.43061</cdr:y>
    </cdr:to>
    <cdr:sp macro="" textlink="">
      <cdr:nvSpPr>
        <cdr:cNvPr id="8" name="文字方塊 7"/>
        <cdr:cNvSpPr txBox="1"/>
      </cdr:nvSpPr>
      <cdr:spPr>
        <a:xfrm xmlns:a="http://schemas.openxmlformats.org/drawingml/2006/main">
          <a:off x="114300" y="257175"/>
          <a:ext cx="161925" cy="1752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eaVert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次數</a:t>
          </a:r>
        </a:p>
      </cdr:txBody>
    </cdr:sp>
  </cdr:relSizeAnchor>
  <cdr:relSizeAnchor xmlns:cdr="http://schemas.openxmlformats.org/drawingml/2006/chartDrawing">
    <cdr:from>
      <cdr:x>0.63566</cdr:x>
      <cdr:y>0.91837</cdr:y>
    </cdr:from>
    <cdr:to>
      <cdr:x>0.95607</cdr:x>
      <cdr:y>0.97143</cdr:y>
    </cdr:to>
    <cdr:sp macro="" textlink="">
      <cdr:nvSpPr>
        <cdr:cNvPr id="11" name="文字方塊 10"/>
        <cdr:cNvSpPr txBox="1"/>
      </cdr:nvSpPr>
      <cdr:spPr>
        <a:xfrm xmlns:a="http://schemas.openxmlformats.org/drawingml/2006/main">
          <a:off x="2343150" y="4286249"/>
          <a:ext cx="1181100" cy="2476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數學成績</a:t>
          </a:r>
          <a:r>
            <a:rPr lang="en-US" altLang="zh-TW" sz="900"/>
            <a:t>(</a:t>
          </a:r>
          <a:r>
            <a:rPr lang="zh-TW" altLang="en-US" sz="900"/>
            <a:t>分</a:t>
          </a:r>
          <a:r>
            <a:rPr lang="en-US" altLang="zh-TW" sz="900"/>
            <a:t>)</a:t>
          </a:r>
          <a:endParaRPr lang="zh-TW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0.25668</cdr:x>
      <cdr:y>0.01654</cdr:y>
    </cdr:from>
    <cdr:to>
      <cdr:x>0.85723</cdr:x>
      <cdr:y>0.07374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977935" y="78279"/>
          <a:ext cx="2288129" cy="270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TW" altLang="en-US" sz="1100"/>
            <a:t>相對次數分配折線圖</a:t>
          </a:r>
        </a:p>
      </cdr:txBody>
    </cdr:sp>
  </cdr:relSizeAnchor>
  <cdr:relSizeAnchor xmlns:cdr="http://schemas.openxmlformats.org/drawingml/2006/chartDrawing">
    <cdr:from>
      <cdr:x>0.26869</cdr:x>
      <cdr:y>0.87928</cdr:y>
    </cdr:from>
    <cdr:to>
      <cdr:x>1</cdr:x>
      <cdr:y>0.92757</cdr:y>
    </cdr:to>
    <cdr:sp macro="" textlink="">
      <cdr:nvSpPr>
        <cdr:cNvPr id="3" name="文字方塊 1"/>
        <cdr:cNvSpPr txBox="1"/>
      </cdr:nvSpPr>
      <cdr:spPr>
        <a:xfrm xmlns:a="http://schemas.openxmlformats.org/drawingml/2006/main">
          <a:off x="1278533" y="4162425"/>
          <a:ext cx="34341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zh-TW" altLang="en-US" sz="1100"/>
            <a:t>    </a:t>
          </a:r>
          <a:r>
            <a:rPr lang="en-US" altLang="zh-TW" sz="1100"/>
            <a:t>40</a:t>
          </a:r>
          <a:r>
            <a:rPr lang="zh-TW" altLang="en-US" sz="1100"/>
            <a:t>           </a:t>
          </a:r>
          <a:r>
            <a:rPr lang="en-US" altLang="zh-TW" sz="1100"/>
            <a:t>50</a:t>
          </a:r>
          <a:r>
            <a:rPr lang="zh-TW" altLang="en-US" sz="1100"/>
            <a:t>          </a:t>
          </a:r>
          <a:r>
            <a:rPr lang="en-US" altLang="zh-TW" sz="1100"/>
            <a:t>60</a:t>
          </a:r>
          <a:r>
            <a:rPr lang="zh-TW" altLang="en-US" sz="1100"/>
            <a:t>          </a:t>
          </a:r>
          <a:r>
            <a:rPr lang="en-US" altLang="zh-TW" sz="1100"/>
            <a:t>70</a:t>
          </a:r>
          <a:r>
            <a:rPr lang="zh-TW" altLang="en-US" sz="1100"/>
            <a:t>           </a:t>
          </a:r>
          <a:r>
            <a:rPr lang="en-US" altLang="zh-TW" sz="1100"/>
            <a:t>80</a:t>
          </a:r>
          <a:r>
            <a:rPr lang="zh-TW" altLang="en-US" sz="1100"/>
            <a:t>          </a:t>
          </a:r>
          <a:r>
            <a:rPr lang="en-US" altLang="zh-TW" sz="1100"/>
            <a:t>90</a:t>
          </a:r>
          <a:r>
            <a:rPr lang="zh-TW" altLang="en-US" sz="1100"/>
            <a:t>         </a:t>
          </a:r>
          <a:r>
            <a:rPr lang="en-US" altLang="zh-TW" sz="1100"/>
            <a:t>100</a:t>
          </a:r>
          <a:endParaRPr lang="zh-TW" altLang="en-US" sz="1100"/>
        </a:p>
      </cdr:txBody>
    </cdr:sp>
  </cdr:relSizeAnchor>
  <cdr:relSizeAnchor xmlns:cdr="http://schemas.openxmlformats.org/drawingml/2006/chartDrawing">
    <cdr:from>
      <cdr:x>0.73598</cdr:x>
      <cdr:y>0.93159</cdr:y>
    </cdr:from>
    <cdr:to>
      <cdr:x>1</cdr:x>
      <cdr:y>0.97787</cdr:y>
    </cdr:to>
    <cdr:sp macro="" textlink="">
      <cdr:nvSpPr>
        <cdr:cNvPr id="5" name="文字方塊 9"/>
        <cdr:cNvSpPr txBox="1"/>
      </cdr:nvSpPr>
      <cdr:spPr>
        <a:xfrm xmlns:a="http://schemas.openxmlformats.org/drawingml/2006/main">
          <a:off x="3257550" y="4410075"/>
          <a:ext cx="1076325" cy="2190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zh-TW" altLang="en-US" sz="900"/>
            <a:t>數學成績</a:t>
          </a:r>
          <a:r>
            <a:rPr lang="en-US" altLang="zh-TW" sz="900"/>
            <a:t>(</a:t>
          </a:r>
          <a:r>
            <a:rPr lang="zh-TW" altLang="en-US" sz="900"/>
            <a:t>分</a:t>
          </a:r>
          <a:r>
            <a:rPr lang="en-US" altLang="zh-TW" sz="900"/>
            <a:t>)</a:t>
          </a:r>
          <a:endParaRPr lang="zh-TW" altLang="en-US" sz="900"/>
        </a:p>
      </cdr:txBody>
    </cdr:sp>
  </cdr:relSizeAnchor>
  <cdr:relSizeAnchor xmlns:cdr="http://schemas.openxmlformats.org/drawingml/2006/chartDrawing">
    <cdr:from>
      <cdr:x>0.04665</cdr:x>
      <cdr:y>0.07646</cdr:y>
    </cdr:from>
    <cdr:to>
      <cdr:x>0.10751</cdr:x>
      <cdr:y>0.41449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219075" y="361950"/>
          <a:ext cx="285750" cy="16002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eaVert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相對次數</a:t>
          </a:r>
          <a:r>
            <a:rPr lang="en-US" altLang="zh-TW" sz="900"/>
            <a:t>(%)</a:t>
          </a:r>
        </a:p>
        <a:p xmlns:a="http://schemas.openxmlformats.org/drawingml/2006/main">
          <a:endParaRPr lang="zh-TW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0.01875</cdr:x>
      <cdr:y>0.03524</cdr:y>
    </cdr:from>
    <cdr:to>
      <cdr:x>0.08125</cdr:x>
      <cdr:y>0.40529</cdr:y>
    </cdr:to>
    <cdr:sp macro="" textlink="">
      <cdr:nvSpPr>
        <cdr:cNvPr id="3" name="文字方塊 1"/>
        <cdr:cNvSpPr txBox="1"/>
      </cdr:nvSpPr>
      <cdr:spPr>
        <a:xfrm xmlns:a="http://schemas.openxmlformats.org/drawingml/2006/main">
          <a:off x="77152" y="152400"/>
          <a:ext cx="257176" cy="16002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eaVert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zh-TW" altLang="en-US" sz="900"/>
            <a:t>相對累積次數</a:t>
          </a:r>
          <a:r>
            <a:rPr lang="en-US" altLang="zh-TW" sz="900"/>
            <a:t>(%)</a:t>
          </a:r>
        </a:p>
        <a:p xmlns:a="http://schemas.openxmlformats.org/drawingml/2006/main">
          <a:endParaRPr lang="zh-TW" altLang="en-US" sz="900"/>
        </a:p>
      </cdr:txBody>
    </cdr:sp>
  </cdr:relSizeAnchor>
  <cdr:relSizeAnchor xmlns:cdr="http://schemas.openxmlformats.org/drawingml/2006/chartDrawing">
    <cdr:from>
      <cdr:x>0.14157</cdr:x>
      <cdr:y>0.85282</cdr:y>
    </cdr:from>
    <cdr:to>
      <cdr:x>0.94831</cdr:x>
      <cdr:y>0.89178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00062" y="3752862"/>
          <a:ext cx="3419468" cy="1714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       </a:t>
          </a:r>
          <a:r>
            <a:rPr lang="en-US" altLang="zh-TW" sz="900"/>
            <a:t>40</a:t>
          </a:r>
          <a:r>
            <a:rPr lang="zh-TW" altLang="en-US" sz="900"/>
            <a:t>             </a:t>
          </a:r>
          <a:r>
            <a:rPr lang="en-US" altLang="zh-TW" sz="900"/>
            <a:t>50</a:t>
          </a:r>
          <a:r>
            <a:rPr lang="zh-TW" altLang="en-US" sz="900"/>
            <a:t>             </a:t>
          </a:r>
          <a:r>
            <a:rPr lang="en-US" altLang="zh-TW" sz="900"/>
            <a:t>60</a:t>
          </a:r>
          <a:r>
            <a:rPr lang="zh-TW" altLang="en-US" sz="900"/>
            <a:t>             </a:t>
          </a:r>
          <a:r>
            <a:rPr lang="en-US" altLang="zh-TW" sz="900"/>
            <a:t>70</a:t>
          </a:r>
          <a:r>
            <a:rPr lang="zh-TW" altLang="en-US" sz="900"/>
            <a:t>           </a:t>
          </a:r>
          <a:r>
            <a:rPr lang="en-US" altLang="zh-TW" sz="900"/>
            <a:t>80</a:t>
          </a:r>
          <a:r>
            <a:rPr lang="zh-TW" altLang="en-US" sz="900"/>
            <a:t>            </a:t>
          </a:r>
          <a:r>
            <a:rPr lang="en-US" altLang="zh-TW" sz="900"/>
            <a:t>90</a:t>
          </a:r>
          <a:r>
            <a:rPr lang="zh-TW" altLang="en-US" sz="900"/>
            <a:t>           </a:t>
          </a:r>
          <a:r>
            <a:rPr lang="en-US" altLang="zh-TW" sz="900"/>
            <a:t>100</a:t>
          </a:r>
          <a:endParaRPr lang="zh-TW" altLang="en-US" sz="900"/>
        </a:p>
      </cdr:txBody>
    </cdr:sp>
  </cdr:relSizeAnchor>
  <cdr:relSizeAnchor xmlns:cdr="http://schemas.openxmlformats.org/drawingml/2006/chartDrawing">
    <cdr:from>
      <cdr:x>0.70562</cdr:x>
      <cdr:y>0.90909</cdr:y>
    </cdr:from>
    <cdr:to>
      <cdr:x>0.94607</cdr:x>
      <cdr:y>0.95671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2990851" y="4000500"/>
          <a:ext cx="1019175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數學成績</a:t>
          </a:r>
          <a:r>
            <a:rPr lang="en-US" altLang="zh-TW" sz="900"/>
            <a:t>(</a:t>
          </a:r>
          <a:r>
            <a:rPr lang="zh-TW" altLang="en-US" sz="900"/>
            <a:t>分</a:t>
          </a:r>
          <a:r>
            <a:rPr lang="en-US" altLang="zh-TW" sz="900"/>
            <a:t>)</a:t>
          </a:r>
          <a:endParaRPr lang="zh-TW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0.01875</cdr:x>
      <cdr:y>0.03524</cdr:y>
    </cdr:from>
    <cdr:to>
      <cdr:x>0.08125</cdr:x>
      <cdr:y>0.40529</cdr:y>
    </cdr:to>
    <cdr:sp macro="" textlink="">
      <cdr:nvSpPr>
        <cdr:cNvPr id="3" name="文字方塊 1"/>
        <cdr:cNvSpPr txBox="1"/>
      </cdr:nvSpPr>
      <cdr:spPr>
        <a:xfrm xmlns:a="http://schemas.openxmlformats.org/drawingml/2006/main">
          <a:off x="77152" y="152400"/>
          <a:ext cx="257176" cy="16002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eaVert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zh-TW" altLang="en-US" sz="900"/>
            <a:t>累積次數</a:t>
          </a:r>
          <a:endParaRPr lang="en-US" altLang="zh-TW" sz="900"/>
        </a:p>
        <a:p xmlns:a="http://schemas.openxmlformats.org/drawingml/2006/main">
          <a:endParaRPr lang="zh-TW" altLang="en-US" sz="900"/>
        </a:p>
      </cdr:txBody>
    </cdr:sp>
  </cdr:relSizeAnchor>
  <cdr:relSizeAnchor xmlns:cdr="http://schemas.openxmlformats.org/drawingml/2006/chartDrawing">
    <cdr:from>
      <cdr:x>0.1573</cdr:x>
      <cdr:y>0.84849</cdr:y>
    </cdr:from>
    <cdr:to>
      <cdr:x>0.96404</cdr:x>
      <cdr:y>0.88745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66725" y="3733823"/>
          <a:ext cx="3419469" cy="171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          </a:t>
          </a:r>
          <a:r>
            <a:rPr lang="en-US" altLang="zh-TW" sz="900"/>
            <a:t>40</a:t>
          </a:r>
          <a:r>
            <a:rPr lang="zh-TW" altLang="en-US" sz="900"/>
            <a:t>             </a:t>
          </a:r>
          <a:r>
            <a:rPr lang="en-US" altLang="zh-TW" sz="900"/>
            <a:t>50</a:t>
          </a:r>
          <a:r>
            <a:rPr lang="zh-TW" altLang="en-US" sz="900"/>
            <a:t>             </a:t>
          </a:r>
          <a:r>
            <a:rPr lang="en-US" altLang="zh-TW" sz="900"/>
            <a:t>60</a:t>
          </a:r>
          <a:r>
            <a:rPr lang="zh-TW" altLang="en-US" sz="900"/>
            <a:t>             </a:t>
          </a:r>
          <a:r>
            <a:rPr lang="en-US" altLang="zh-TW" sz="900"/>
            <a:t>70</a:t>
          </a:r>
          <a:r>
            <a:rPr lang="zh-TW" altLang="en-US" sz="900"/>
            <a:t>           </a:t>
          </a:r>
          <a:r>
            <a:rPr lang="en-US" altLang="zh-TW" sz="900"/>
            <a:t>80</a:t>
          </a:r>
          <a:r>
            <a:rPr lang="zh-TW" altLang="en-US" sz="900"/>
            <a:t>            </a:t>
          </a:r>
          <a:r>
            <a:rPr lang="en-US" altLang="zh-TW" sz="900"/>
            <a:t>90</a:t>
          </a:r>
          <a:r>
            <a:rPr lang="zh-TW" altLang="en-US" sz="900"/>
            <a:t>           </a:t>
          </a:r>
          <a:r>
            <a:rPr lang="en-US" altLang="zh-TW" sz="900"/>
            <a:t>100</a:t>
          </a:r>
          <a:endParaRPr lang="zh-TW" altLang="en-US" sz="900"/>
        </a:p>
      </cdr:txBody>
    </cdr:sp>
  </cdr:relSizeAnchor>
  <cdr:relSizeAnchor xmlns:cdr="http://schemas.openxmlformats.org/drawingml/2006/chartDrawing">
    <cdr:from>
      <cdr:x>0.70562</cdr:x>
      <cdr:y>0.90909</cdr:y>
    </cdr:from>
    <cdr:to>
      <cdr:x>0.94607</cdr:x>
      <cdr:y>0.95671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2990851" y="4000500"/>
          <a:ext cx="1019175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zh-TW" altLang="en-US" sz="900"/>
            <a:t>數學成績</a:t>
          </a:r>
          <a:r>
            <a:rPr lang="en-US" altLang="zh-TW" sz="900"/>
            <a:t>(</a:t>
          </a:r>
          <a:r>
            <a:rPr lang="zh-TW" altLang="en-US" sz="900"/>
            <a:t>分</a:t>
          </a:r>
          <a:r>
            <a:rPr lang="en-US" altLang="zh-TW" sz="900"/>
            <a:t>)</a:t>
          </a:r>
          <a:endParaRPr lang="zh-TW" altLang="en-US" sz="9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51</xdr:row>
      <xdr:rowOff>28575</xdr:rowOff>
    </xdr:from>
    <xdr:to>
      <xdr:col>14</xdr:col>
      <xdr:colOff>619125</xdr:colOff>
      <xdr:row>77</xdr:row>
      <xdr:rowOff>28575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466725</xdr:colOff>
      <xdr:row>76</xdr:row>
      <xdr:rowOff>28575</xdr:rowOff>
    </xdr:from>
    <xdr:to>
      <xdr:col>8</xdr:col>
      <xdr:colOff>323850</xdr:colOff>
      <xdr:row>91</xdr:row>
      <xdr:rowOff>114300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171450</xdr:colOff>
      <xdr:row>93</xdr:row>
      <xdr:rowOff>38100</xdr:rowOff>
    </xdr:from>
    <xdr:to>
      <xdr:col>16</xdr:col>
      <xdr:colOff>28575</xdr:colOff>
      <xdr:row>108</xdr:row>
      <xdr:rowOff>123825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514350</xdr:colOff>
      <xdr:row>92</xdr:row>
      <xdr:rowOff>152400</xdr:rowOff>
    </xdr:from>
    <xdr:to>
      <xdr:col>8</xdr:col>
      <xdr:colOff>371475</xdr:colOff>
      <xdr:row>108</xdr:row>
      <xdr:rowOff>28575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77</xdr:row>
      <xdr:rowOff>28575</xdr:rowOff>
    </xdr:from>
    <xdr:to>
      <xdr:col>15</xdr:col>
      <xdr:colOff>676275</xdr:colOff>
      <xdr:row>92</xdr:row>
      <xdr:rowOff>114300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0.16667</cdr:x>
      <cdr:y>0.875</cdr:y>
    </cdr:from>
    <cdr:to>
      <cdr:x>0.33333</cdr:x>
      <cdr:y>0.95833</cdr:y>
    </cdr:to>
    <cdr:sp macro="" textlink="">
      <cdr:nvSpPr>
        <cdr:cNvPr id="4" name="文字方塊 3"/>
        <cdr:cNvSpPr txBox="1"/>
      </cdr:nvSpPr>
      <cdr:spPr>
        <a:xfrm xmlns:a="http://schemas.openxmlformats.org/drawingml/2006/main">
          <a:off x="685800" y="4400551"/>
          <a:ext cx="6858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</cdr:x>
      <cdr:y>0.91667</cdr:y>
    </cdr:from>
    <cdr:to>
      <cdr:x>0.16667</cdr:x>
      <cdr:y>0.92576</cdr:y>
    </cdr:to>
    <cdr:sp macro="" textlink="">
      <cdr:nvSpPr>
        <cdr:cNvPr id="5" name="文字方塊 4"/>
        <cdr:cNvSpPr txBox="1"/>
      </cdr:nvSpPr>
      <cdr:spPr>
        <a:xfrm xmlns:a="http://schemas.openxmlformats.org/drawingml/2006/main">
          <a:off x="0" y="4610100"/>
          <a:ext cx="6858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0.05729</cdr:x>
      <cdr:y>0.80492</cdr:y>
    </cdr:from>
    <cdr:to>
      <cdr:x>0.96875</cdr:x>
      <cdr:y>0.87121</cdr:y>
    </cdr:to>
    <cdr:sp macro="" textlink="">
      <cdr:nvSpPr>
        <cdr:cNvPr id="6" name="文字方塊 5"/>
        <cdr:cNvSpPr txBox="1"/>
      </cdr:nvSpPr>
      <cdr:spPr>
        <a:xfrm xmlns:a="http://schemas.openxmlformats.org/drawingml/2006/main">
          <a:off x="314325" y="4048125"/>
          <a:ext cx="5000625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r>
            <a:rPr lang="en-US" altLang="zh-TW" sz="900"/>
            <a:t>50</a:t>
          </a:r>
          <a:r>
            <a:rPr lang="zh-TW" altLang="en-US" sz="900"/>
            <a:t>             </a:t>
          </a:r>
          <a:r>
            <a:rPr lang="en-US" altLang="zh-TW" sz="900"/>
            <a:t>55</a:t>
          </a:r>
          <a:r>
            <a:rPr lang="zh-TW" altLang="en-US" sz="900"/>
            <a:t>               </a:t>
          </a:r>
          <a:r>
            <a:rPr lang="en-US" altLang="zh-TW" sz="900"/>
            <a:t>60</a:t>
          </a:r>
          <a:r>
            <a:rPr lang="zh-TW" altLang="en-US" sz="900"/>
            <a:t>              </a:t>
          </a:r>
          <a:r>
            <a:rPr lang="en-US" altLang="zh-TW" sz="900"/>
            <a:t>65</a:t>
          </a:r>
          <a:r>
            <a:rPr lang="zh-TW" altLang="en-US" sz="900"/>
            <a:t>             </a:t>
          </a:r>
          <a:r>
            <a:rPr lang="en-US" altLang="zh-TW" sz="900"/>
            <a:t>70</a:t>
          </a:r>
          <a:r>
            <a:rPr lang="zh-TW" altLang="en-US" sz="900"/>
            <a:t>              </a:t>
          </a:r>
          <a:r>
            <a:rPr lang="en-US" altLang="zh-TW" sz="900"/>
            <a:t>75</a:t>
          </a:r>
          <a:r>
            <a:rPr lang="zh-TW" altLang="en-US" sz="900"/>
            <a:t>               </a:t>
          </a:r>
          <a:r>
            <a:rPr lang="en-US" altLang="zh-TW" sz="900"/>
            <a:t>80</a:t>
          </a:r>
          <a:r>
            <a:rPr lang="zh-TW" altLang="en-US" sz="900"/>
            <a:t>              </a:t>
          </a:r>
          <a:r>
            <a:rPr lang="en-US" altLang="zh-TW" sz="900"/>
            <a:t>85</a:t>
          </a:r>
          <a:r>
            <a:rPr lang="zh-TW" altLang="en-US" sz="900"/>
            <a:t>                </a:t>
          </a:r>
          <a:r>
            <a:rPr lang="en-US" altLang="zh-TW" sz="900"/>
            <a:t>90</a:t>
          </a:r>
          <a:r>
            <a:rPr lang="zh-TW" altLang="en-US" sz="900"/>
            <a:t>              </a:t>
          </a:r>
          <a:r>
            <a:rPr lang="en-US" altLang="zh-TW" sz="900"/>
            <a:t>95</a:t>
          </a:r>
          <a:endParaRPr lang="zh-TW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9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61"/>
  <sheetViews>
    <sheetView workbookViewId="0">
      <selection activeCell="E1" sqref="E1:F1048576"/>
    </sheetView>
  </sheetViews>
  <sheetFormatPr defaultRowHeight="16.5"/>
  <cols>
    <col min="6" max="6" width="9.5" bestFit="1" customWidth="1"/>
    <col min="7" max="7" width="10.25" customWidth="1"/>
  </cols>
  <sheetData>
    <row r="1" spans="1:6">
      <c r="A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>
        <v>1</v>
      </c>
      <c r="B2">
        <v>73</v>
      </c>
      <c r="C2">
        <v>74</v>
      </c>
      <c r="D2">
        <v>180</v>
      </c>
      <c r="E2">
        <v>1</v>
      </c>
      <c r="F2">
        <v>3</v>
      </c>
    </row>
    <row r="3" spans="1:6">
      <c r="A3">
        <v>2</v>
      </c>
      <c r="B3">
        <v>50</v>
      </c>
      <c r="C3">
        <v>62</v>
      </c>
      <c r="D3">
        <v>161</v>
      </c>
      <c r="E3">
        <v>1</v>
      </c>
      <c r="F3">
        <v>3</v>
      </c>
    </row>
    <row r="4" spans="1:6">
      <c r="A4">
        <v>3</v>
      </c>
      <c r="B4">
        <v>64</v>
      </c>
      <c r="C4">
        <v>79</v>
      </c>
      <c r="D4">
        <v>176</v>
      </c>
      <c r="E4">
        <v>1</v>
      </c>
      <c r="F4">
        <v>1</v>
      </c>
    </row>
    <row r="5" spans="1:6">
      <c r="A5">
        <v>4</v>
      </c>
      <c r="B5">
        <v>58</v>
      </c>
      <c r="C5">
        <v>87</v>
      </c>
      <c r="D5">
        <v>169</v>
      </c>
      <c r="E5">
        <v>1</v>
      </c>
      <c r="F5">
        <v>4</v>
      </c>
    </row>
    <row r="6" spans="1:6">
      <c r="A6">
        <v>5</v>
      </c>
      <c r="B6">
        <v>74</v>
      </c>
      <c r="C6">
        <v>82</v>
      </c>
      <c r="D6">
        <v>175</v>
      </c>
      <c r="E6">
        <v>1</v>
      </c>
      <c r="F6">
        <v>1</v>
      </c>
    </row>
    <row r="7" spans="1:6">
      <c r="A7">
        <v>6</v>
      </c>
      <c r="B7">
        <v>68</v>
      </c>
      <c r="C7">
        <v>82</v>
      </c>
      <c r="D7">
        <v>174</v>
      </c>
      <c r="E7">
        <v>1</v>
      </c>
      <c r="F7">
        <v>1</v>
      </c>
    </row>
    <row r="8" spans="1:6">
      <c r="A8">
        <v>7</v>
      </c>
      <c r="B8">
        <v>56</v>
      </c>
      <c r="C8">
        <v>85</v>
      </c>
      <c r="D8">
        <v>173</v>
      </c>
      <c r="E8">
        <v>1</v>
      </c>
      <c r="F8">
        <v>1</v>
      </c>
    </row>
    <row r="9" spans="1:6">
      <c r="A9">
        <v>8</v>
      </c>
      <c r="B9">
        <v>62</v>
      </c>
      <c r="C9">
        <v>83</v>
      </c>
      <c r="D9">
        <v>170</v>
      </c>
      <c r="E9">
        <v>1</v>
      </c>
      <c r="F9">
        <v>2</v>
      </c>
    </row>
    <row r="10" spans="1:6">
      <c r="A10">
        <v>9</v>
      </c>
      <c r="B10">
        <v>76</v>
      </c>
      <c r="C10">
        <v>82</v>
      </c>
      <c r="D10">
        <v>184</v>
      </c>
      <c r="E10">
        <v>1</v>
      </c>
      <c r="F10">
        <v>1</v>
      </c>
    </row>
    <row r="11" spans="1:6">
      <c r="A11">
        <v>10</v>
      </c>
      <c r="B11">
        <v>54</v>
      </c>
      <c r="C11">
        <v>62</v>
      </c>
      <c r="D11">
        <v>166</v>
      </c>
      <c r="E11">
        <v>1</v>
      </c>
      <c r="F11">
        <v>2</v>
      </c>
    </row>
    <row r="12" spans="1:6">
      <c r="A12">
        <v>11</v>
      </c>
      <c r="B12">
        <v>66</v>
      </c>
      <c r="C12">
        <v>84</v>
      </c>
      <c r="D12">
        <v>174</v>
      </c>
      <c r="E12">
        <v>1</v>
      </c>
      <c r="F12">
        <v>1</v>
      </c>
    </row>
    <row r="13" spans="1:6">
      <c r="A13">
        <v>12</v>
      </c>
      <c r="B13">
        <v>71</v>
      </c>
      <c r="C13">
        <v>87</v>
      </c>
      <c r="D13">
        <v>167</v>
      </c>
      <c r="E13">
        <v>1</v>
      </c>
      <c r="F13">
        <v>2</v>
      </c>
    </row>
    <row r="14" spans="1:6">
      <c r="A14">
        <v>13</v>
      </c>
      <c r="B14">
        <v>61</v>
      </c>
      <c r="C14">
        <v>81</v>
      </c>
      <c r="D14">
        <v>167</v>
      </c>
      <c r="E14">
        <v>1</v>
      </c>
      <c r="F14">
        <v>1</v>
      </c>
    </row>
    <row r="15" spans="1:6">
      <c r="A15">
        <v>14</v>
      </c>
      <c r="B15">
        <v>75</v>
      </c>
      <c r="C15">
        <v>89</v>
      </c>
      <c r="D15">
        <v>175</v>
      </c>
      <c r="E15">
        <v>1</v>
      </c>
      <c r="F15">
        <v>1</v>
      </c>
    </row>
    <row r="16" spans="1:6">
      <c r="A16">
        <v>15</v>
      </c>
      <c r="B16">
        <v>67</v>
      </c>
      <c r="C16">
        <v>82</v>
      </c>
      <c r="D16">
        <v>161</v>
      </c>
      <c r="E16">
        <v>1</v>
      </c>
      <c r="F16">
        <v>1</v>
      </c>
    </row>
    <row r="17" spans="1:6">
      <c r="A17">
        <v>16</v>
      </c>
      <c r="B17">
        <v>43</v>
      </c>
      <c r="C17">
        <v>62</v>
      </c>
      <c r="D17">
        <v>174</v>
      </c>
      <c r="E17">
        <v>1</v>
      </c>
      <c r="F17">
        <v>2</v>
      </c>
    </row>
    <row r="18" spans="1:6">
      <c r="A18">
        <v>17</v>
      </c>
      <c r="B18">
        <v>69</v>
      </c>
      <c r="C18">
        <v>72</v>
      </c>
      <c r="D18">
        <v>174</v>
      </c>
      <c r="E18">
        <v>1</v>
      </c>
      <c r="F18">
        <v>2</v>
      </c>
    </row>
    <row r="19" spans="1:6">
      <c r="A19">
        <v>18</v>
      </c>
      <c r="B19">
        <v>69</v>
      </c>
      <c r="C19">
        <v>80</v>
      </c>
      <c r="D19">
        <v>175</v>
      </c>
      <c r="E19">
        <v>1</v>
      </c>
      <c r="F19">
        <v>1</v>
      </c>
    </row>
    <row r="20" spans="1:6">
      <c r="A20">
        <v>19</v>
      </c>
      <c r="B20">
        <v>64</v>
      </c>
      <c r="C20">
        <v>85</v>
      </c>
      <c r="D20">
        <v>172</v>
      </c>
      <c r="E20">
        <v>1</v>
      </c>
      <c r="F20">
        <v>1</v>
      </c>
    </row>
    <row r="21" spans="1:6">
      <c r="A21">
        <v>20</v>
      </c>
      <c r="B21">
        <v>52</v>
      </c>
      <c r="C21">
        <v>70</v>
      </c>
      <c r="D21">
        <v>171</v>
      </c>
      <c r="E21">
        <v>1</v>
      </c>
      <c r="F21">
        <v>3</v>
      </c>
    </row>
    <row r="22" spans="1:6">
      <c r="A22">
        <v>21</v>
      </c>
      <c r="B22">
        <v>55</v>
      </c>
      <c r="C22">
        <v>58</v>
      </c>
      <c r="D22">
        <v>172</v>
      </c>
      <c r="E22">
        <v>1</v>
      </c>
      <c r="F22">
        <v>1</v>
      </c>
    </row>
    <row r="23" spans="1:6">
      <c r="A23">
        <v>22</v>
      </c>
      <c r="B23">
        <v>58</v>
      </c>
      <c r="C23">
        <v>73</v>
      </c>
      <c r="D23">
        <v>176</v>
      </c>
      <c r="E23">
        <v>1</v>
      </c>
      <c r="F23">
        <v>1</v>
      </c>
    </row>
    <row r="24" spans="1:6">
      <c r="A24">
        <v>23</v>
      </c>
      <c r="B24">
        <v>61</v>
      </c>
      <c r="C24">
        <v>70</v>
      </c>
      <c r="D24">
        <v>174</v>
      </c>
      <c r="E24">
        <v>1</v>
      </c>
      <c r="F24">
        <v>2</v>
      </c>
    </row>
    <row r="25" spans="1:6">
      <c r="A25">
        <v>24</v>
      </c>
      <c r="B25">
        <v>64</v>
      </c>
      <c r="C25">
        <v>83</v>
      </c>
      <c r="D25">
        <v>165</v>
      </c>
      <c r="E25">
        <v>1</v>
      </c>
      <c r="F25">
        <v>3</v>
      </c>
    </row>
    <row r="26" spans="1:6">
      <c r="A26">
        <v>25</v>
      </c>
      <c r="B26">
        <v>78</v>
      </c>
      <c r="C26">
        <v>72</v>
      </c>
      <c r="D26">
        <v>175</v>
      </c>
      <c r="E26">
        <v>1</v>
      </c>
      <c r="F26">
        <v>2</v>
      </c>
    </row>
    <row r="27" spans="1:6">
      <c r="A27">
        <v>26</v>
      </c>
      <c r="B27">
        <v>63</v>
      </c>
      <c r="C27">
        <v>84</v>
      </c>
      <c r="D27">
        <v>177</v>
      </c>
      <c r="E27">
        <v>1</v>
      </c>
      <c r="F27">
        <v>1</v>
      </c>
    </row>
    <row r="28" spans="1:6">
      <c r="A28">
        <v>27</v>
      </c>
      <c r="B28">
        <v>64</v>
      </c>
      <c r="C28">
        <v>84</v>
      </c>
      <c r="D28">
        <v>173</v>
      </c>
      <c r="E28">
        <v>1</v>
      </c>
      <c r="F28">
        <v>4</v>
      </c>
    </row>
    <row r="29" spans="1:6">
      <c r="A29">
        <v>28</v>
      </c>
      <c r="B29">
        <v>57</v>
      </c>
      <c r="C29">
        <v>76</v>
      </c>
      <c r="D29">
        <v>163</v>
      </c>
      <c r="E29">
        <v>1</v>
      </c>
      <c r="F29">
        <v>2</v>
      </c>
    </row>
    <row r="30" spans="1:6">
      <c r="A30">
        <v>29</v>
      </c>
      <c r="B30">
        <v>77</v>
      </c>
      <c r="C30">
        <v>89</v>
      </c>
      <c r="D30">
        <v>174</v>
      </c>
      <c r="E30">
        <v>1</v>
      </c>
      <c r="F30">
        <v>4</v>
      </c>
    </row>
    <row r="31" spans="1:6">
      <c r="A31">
        <v>30</v>
      </c>
      <c r="B31">
        <v>66</v>
      </c>
      <c r="C31">
        <v>83</v>
      </c>
      <c r="D31">
        <v>170</v>
      </c>
      <c r="E31">
        <v>1</v>
      </c>
      <c r="F31">
        <v>4</v>
      </c>
    </row>
    <row r="32" spans="1:6">
      <c r="A32">
        <v>31</v>
      </c>
      <c r="B32">
        <v>64</v>
      </c>
      <c r="C32">
        <v>78</v>
      </c>
      <c r="D32">
        <v>174</v>
      </c>
      <c r="E32">
        <v>1</v>
      </c>
      <c r="F32">
        <v>4</v>
      </c>
    </row>
    <row r="33" spans="1:6">
      <c r="A33">
        <v>32</v>
      </c>
      <c r="B33">
        <v>61</v>
      </c>
      <c r="C33">
        <v>71</v>
      </c>
      <c r="D33">
        <v>174</v>
      </c>
      <c r="E33">
        <v>1</v>
      </c>
      <c r="F33">
        <v>2</v>
      </c>
    </row>
    <row r="34" spans="1:6">
      <c r="A34">
        <v>33</v>
      </c>
      <c r="B34">
        <v>59</v>
      </c>
      <c r="C34">
        <v>66</v>
      </c>
      <c r="D34">
        <v>175</v>
      </c>
      <c r="E34">
        <v>1</v>
      </c>
      <c r="F34">
        <v>1</v>
      </c>
    </row>
    <row r="35" spans="1:6">
      <c r="A35">
        <v>34</v>
      </c>
      <c r="B35">
        <v>52</v>
      </c>
      <c r="C35">
        <v>78</v>
      </c>
      <c r="D35">
        <v>176</v>
      </c>
      <c r="E35">
        <v>1</v>
      </c>
      <c r="F35">
        <v>1</v>
      </c>
    </row>
    <row r="36" spans="1:6">
      <c r="A36">
        <v>35</v>
      </c>
      <c r="B36">
        <v>62</v>
      </c>
      <c r="C36">
        <v>80</v>
      </c>
      <c r="D36">
        <v>163</v>
      </c>
      <c r="E36">
        <v>2</v>
      </c>
      <c r="F36">
        <v>2</v>
      </c>
    </row>
    <row r="37" spans="1:6">
      <c r="A37">
        <v>36</v>
      </c>
      <c r="B37">
        <v>66</v>
      </c>
      <c r="C37">
        <v>86</v>
      </c>
      <c r="D37">
        <v>162</v>
      </c>
      <c r="E37">
        <v>2</v>
      </c>
      <c r="F37">
        <v>2</v>
      </c>
    </row>
    <row r="38" spans="1:6">
      <c r="A38">
        <v>37</v>
      </c>
      <c r="B38">
        <v>65</v>
      </c>
      <c r="C38">
        <v>81</v>
      </c>
      <c r="D38">
        <v>161</v>
      </c>
      <c r="E38">
        <v>2</v>
      </c>
      <c r="F38">
        <v>2</v>
      </c>
    </row>
    <row r="39" spans="1:6">
      <c r="A39">
        <v>38</v>
      </c>
      <c r="B39">
        <v>76</v>
      </c>
      <c r="C39">
        <v>80</v>
      </c>
      <c r="D39">
        <v>158</v>
      </c>
      <c r="E39">
        <v>2</v>
      </c>
      <c r="F39">
        <v>2</v>
      </c>
    </row>
    <row r="40" spans="1:6">
      <c r="A40">
        <v>39</v>
      </c>
      <c r="B40">
        <v>56</v>
      </c>
      <c r="C40">
        <v>79</v>
      </c>
      <c r="D40">
        <v>158</v>
      </c>
      <c r="E40">
        <v>2</v>
      </c>
      <c r="F40">
        <v>3</v>
      </c>
    </row>
    <row r="41" spans="1:6">
      <c r="A41">
        <v>40</v>
      </c>
      <c r="B41">
        <v>67</v>
      </c>
      <c r="C41">
        <v>87</v>
      </c>
      <c r="D41">
        <v>160</v>
      </c>
      <c r="E41">
        <v>2</v>
      </c>
      <c r="F41">
        <v>3</v>
      </c>
    </row>
    <row r="42" spans="1:6">
      <c r="A42">
        <v>41</v>
      </c>
      <c r="B42">
        <v>66</v>
      </c>
      <c r="C42">
        <v>82</v>
      </c>
      <c r="D42">
        <v>163</v>
      </c>
      <c r="E42">
        <v>2</v>
      </c>
      <c r="F42">
        <v>4</v>
      </c>
    </row>
    <row r="43" spans="1:6">
      <c r="A43">
        <v>42</v>
      </c>
      <c r="B43">
        <v>51</v>
      </c>
      <c r="C43">
        <v>73</v>
      </c>
      <c r="D43">
        <v>167</v>
      </c>
      <c r="E43">
        <v>2</v>
      </c>
      <c r="F43">
        <v>4</v>
      </c>
    </row>
    <row r="44" spans="1:6">
      <c r="A44">
        <v>43</v>
      </c>
      <c r="B44">
        <v>70</v>
      </c>
      <c r="C44">
        <v>89</v>
      </c>
      <c r="D44">
        <v>166</v>
      </c>
      <c r="E44">
        <v>2</v>
      </c>
      <c r="F44">
        <v>4</v>
      </c>
    </row>
    <row r="45" spans="1:6">
      <c r="A45">
        <v>44</v>
      </c>
      <c r="B45">
        <v>73</v>
      </c>
      <c r="C45">
        <v>87</v>
      </c>
      <c r="D45">
        <v>166</v>
      </c>
      <c r="E45">
        <v>2</v>
      </c>
      <c r="F45">
        <v>2</v>
      </c>
    </row>
    <row r="46" spans="1:6">
      <c r="A46">
        <v>45</v>
      </c>
      <c r="B46">
        <v>63</v>
      </c>
      <c r="C46">
        <v>79</v>
      </c>
      <c r="D46">
        <v>161</v>
      </c>
      <c r="E46">
        <v>2</v>
      </c>
      <c r="F46">
        <v>1</v>
      </c>
    </row>
    <row r="47" spans="1:6">
      <c r="A47">
        <v>46</v>
      </c>
      <c r="B47">
        <v>58</v>
      </c>
      <c r="C47">
        <v>78</v>
      </c>
      <c r="D47">
        <v>170</v>
      </c>
      <c r="E47">
        <v>2</v>
      </c>
      <c r="F47">
        <v>2</v>
      </c>
    </row>
    <row r="48" spans="1:6">
      <c r="A48">
        <v>47</v>
      </c>
      <c r="B48">
        <v>67</v>
      </c>
      <c r="C48">
        <v>79</v>
      </c>
      <c r="D48">
        <v>161</v>
      </c>
      <c r="E48">
        <v>2</v>
      </c>
      <c r="F48">
        <v>1</v>
      </c>
    </row>
    <row r="49" spans="1:6">
      <c r="A49">
        <v>48</v>
      </c>
      <c r="B49">
        <v>72</v>
      </c>
      <c r="C49">
        <v>83</v>
      </c>
      <c r="D49">
        <v>163</v>
      </c>
      <c r="E49">
        <v>2</v>
      </c>
      <c r="F49">
        <v>1</v>
      </c>
    </row>
    <row r="50" spans="1:6">
      <c r="A50">
        <v>49</v>
      </c>
      <c r="B50">
        <v>69</v>
      </c>
      <c r="C50">
        <v>86</v>
      </c>
      <c r="D50">
        <v>170</v>
      </c>
      <c r="E50">
        <v>2</v>
      </c>
      <c r="F50">
        <v>4</v>
      </c>
    </row>
    <row r="51" spans="1:6">
      <c r="A51">
        <v>50</v>
      </c>
      <c r="B51">
        <v>62</v>
      </c>
      <c r="C51">
        <v>69</v>
      </c>
      <c r="D51">
        <v>157</v>
      </c>
      <c r="E51">
        <v>2</v>
      </c>
      <c r="F51">
        <v>4</v>
      </c>
    </row>
    <row r="52" spans="1:6">
      <c r="A52">
        <v>51</v>
      </c>
      <c r="B52">
        <v>86</v>
      </c>
      <c r="C52">
        <v>89</v>
      </c>
      <c r="D52">
        <v>160</v>
      </c>
      <c r="E52">
        <v>2</v>
      </c>
      <c r="F52">
        <v>1</v>
      </c>
    </row>
    <row r="53" spans="1:6">
      <c r="A53">
        <v>52</v>
      </c>
      <c r="B53">
        <v>66</v>
      </c>
      <c r="C53">
        <v>82</v>
      </c>
      <c r="D53">
        <v>164</v>
      </c>
      <c r="E53">
        <v>2</v>
      </c>
      <c r="F53">
        <v>4</v>
      </c>
    </row>
    <row r="54" spans="1:6">
      <c r="A54">
        <v>53</v>
      </c>
      <c r="B54">
        <v>60</v>
      </c>
      <c r="C54">
        <v>78</v>
      </c>
      <c r="D54">
        <v>165</v>
      </c>
      <c r="E54">
        <v>2</v>
      </c>
      <c r="F54">
        <v>2</v>
      </c>
    </row>
    <row r="55" spans="1:6">
      <c r="A55">
        <v>54</v>
      </c>
      <c r="B55">
        <v>68</v>
      </c>
      <c r="C55">
        <v>85</v>
      </c>
      <c r="D55">
        <v>160</v>
      </c>
      <c r="E55">
        <v>2</v>
      </c>
      <c r="F55">
        <v>1</v>
      </c>
    </row>
    <row r="56" spans="1:6">
      <c r="A56">
        <v>55</v>
      </c>
      <c r="B56">
        <v>67</v>
      </c>
      <c r="C56">
        <v>78</v>
      </c>
      <c r="D56">
        <v>165</v>
      </c>
      <c r="E56">
        <v>2</v>
      </c>
      <c r="F56">
        <v>1</v>
      </c>
    </row>
    <row r="57" spans="1:6">
      <c r="A57">
        <v>56</v>
      </c>
      <c r="B57">
        <v>66</v>
      </c>
      <c r="C57">
        <v>74</v>
      </c>
      <c r="D57">
        <v>162</v>
      </c>
      <c r="E57">
        <v>2</v>
      </c>
      <c r="F57">
        <v>3</v>
      </c>
    </row>
    <row r="58" spans="1:6">
      <c r="A58">
        <v>57</v>
      </c>
      <c r="B58">
        <v>62</v>
      </c>
      <c r="C58">
        <v>89</v>
      </c>
      <c r="D58">
        <v>157</v>
      </c>
      <c r="E58">
        <v>2</v>
      </c>
      <c r="F58">
        <v>1</v>
      </c>
    </row>
    <row r="59" spans="1:6">
      <c r="A59">
        <v>58</v>
      </c>
      <c r="B59">
        <v>73</v>
      </c>
      <c r="C59">
        <v>84</v>
      </c>
      <c r="D59">
        <v>173</v>
      </c>
      <c r="E59">
        <v>2</v>
      </c>
      <c r="F59">
        <v>2</v>
      </c>
    </row>
    <row r="60" spans="1:6">
      <c r="A60">
        <v>59</v>
      </c>
      <c r="B60">
        <v>63</v>
      </c>
      <c r="C60">
        <v>80</v>
      </c>
      <c r="D60">
        <v>162</v>
      </c>
      <c r="E60">
        <v>2</v>
      </c>
      <c r="F60">
        <v>2</v>
      </c>
    </row>
    <row r="61" spans="1:6">
      <c r="A61">
        <v>60</v>
      </c>
      <c r="B61">
        <v>71</v>
      </c>
      <c r="C61">
        <v>76</v>
      </c>
      <c r="D61">
        <v>172</v>
      </c>
      <c r="E61">
        <v>2</v>
      </c>
      <c r="F61">
        <v>2</v>
      </c>
    </row>
  </sheetData>
  <phoneticPr fontId="2" type="noConversion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1"/>
  <sheetViews>
    <sheetView topLeftCell="A81" workbookViewId="0">
      <selection activeCell="G80" sqref="G80"/>
    </sheetView>
  </sheetViews>
  <sheetFormatPr defaultRowHeight="16.5" outlineLevelRow="2"/>
  <cols>
    <col min="4" max="4" width="9.5" bestFit="1" customWidth="1"/>
    <col min="7" max="7" width="12.875" customWidth="1"/>
  </cols>
  <sheetData>
    <row r="1" spans="2:4">
      <c r="B1" t="s">
        <v>3</v>
      </c>
      <c r="D1" t="s">
        <v>40</v>
      </c>
    </row>
    <row r="2" spans="2:4" hidden="1" outlineLevel="2">
      <c r="B2">
        <v>1</v>
      </c>
      <c r="D2">
        <v>1</v>
      </c>
    </row>
    <row r="3" spans="2:4" hidden="1" outlineLevel="2">
      <c r="B3">
        <v>1</v>
      </c>
      <c r="D3">
        <v>1</v>
      </c>
    </row>
    <row r="4" spans="2:4" hidden="1" outlineLevel="2">
      <c r="B4">
        <v>1</v>
      </c>
      <c r="D4">
        <v>1</v>
      </c>
    </row>
    <row r="5" spans="2:4" hidden="1" outlineLevel="2">
      <c r="B5">
        <v>1</v>
      </c>
      <c r="D5">
        <v>1</v>
      </c>
    </row>
    <row r="6" spans="2:4" hidden="1" outlineLevel="2">
      <c r="B6">
        <v>1</v>
      </c>
      <c r="D6">
        <v>1</v>
      </c>
    </row>
    <row r="7" spans="2:4" hidden="1" outlineLevel="2">
      <c r="B7">
        <v>1</v>
      </c>
      <c r="D7">
        <v>1</v>
      </c>
    </row>
    <row r="8" spans="2:4" hidden="1" outlineLevel="2">
      <c r="B8">
        <v>1</v>
      </c>
      <c r="D8">
        <v>1</v>
      </c>
    </row>
    <row r="9" spans="2:4" hidden="1" outlineLevel="2">
      <c r="B9">
        <v>1</v>
      </c>
      <c r="D9">
        <v>1</v>
      </c>
    </row>
    <row r="10" spans="2:4" hidden="1" outlineLevel="2">
      <c r="B10">
        <v>1</v>
      </c>
      <c r="D10">
        <v>1</v>
      </c>
    </row>
    <row r="11" spans="2:4" hidden="1" outlineLevel="2">
      <c r="B11">
        <v>1</v>
      </c>
      <c r="D11">
        <v>1</v>
      </c>
    </row>
    <row r="12" spans="2:4" hidden="1" outlineLevel="2">
      <c r="B12">
        <v>1</v>
      </c>
      <c r="D12">
        <v>1</v>
      </c>
    </row>
    <row r="13" spans="2:4" hidden="1" outlineLevel="2">
      <c r="B13">
        <v>1</v>
      </c>
      <c r="D13">
        <v>1</v>
      </c>
    </row>
    <row r="14" spans="2:4" hidden="1" outlineLevel="2">
      <c r="B14">
        <v>1</v>
      </c>
      <c r="D14">
        <v>1</v>
      </c>
    </row>
    <row r="15" spans="2:4" hidden="1" outlineLevel="2">
      <c r="B15">
        <v>1</v>
      </c>
      <c r="D15">
        <v>1</v>
      </c>
    </row>
    <row r="16" spans="2:4" hidden="1" outlineLevel="2">
      <c r="B16">
        <v>1</v>
      </c>
      <c r="D16">
        <v>1</v>
      </c>
    </row>
    <row r="17" spans="1:4" hidden="1" outlineLevel="2">
      <c r="B17">
        <v>1</v>
      </c>
      <c r="D17">
        <v>1</v>
      </c>
    </row>
    <row r="18" spans="1:4" outlineLevel="1" collapsed="1">
      <c r="A18" s="1" t="s">
        <v>37</v>
      </c>
      <c r="B18">
        <f>SUBTOTAL(3,B2:B17)</f>
        <v>16</v>
      </c>
    </row>
    <row r="19" spans="1:4" hidden="1" outlineLevel="2">
      <c r="B19">
        <v>2</v>
      </c>
      <c r="D19">
        <v>1</v>
      </c>
    </row>
    <row r="20" spans="1:4" hidden="1" outlineLevel="2">
      <c r="B20">
        <v>2</v>
      </c>
      <c r="D20">
        <v>1</v>
      </c>
    </row>
    <row r="21" spans="1:4" hidden="1" outlineLevel="2">
      <c r="B21">
        <v>2</v>
      </c>
      <c r="D21">
        <v>1</v>
      </c>
    </row>
    <row r="22" spans="1:4" hidden="1" outlineLevel="2">
      <c r="B22">
        <v>2</v>
      </c>
      <c r="D22">
        <v>1</v>
      </c>
    </row>
    <row r="23" spans="1:4" hidden="1" outlineLevel="2">
      <c r="B23">
        <v>2</v>
      </c>
      <c r="D23">
        <v>1</v>
      </c>
    </row>
    <row r="24" spans="1:4" hidden="1" outlineLevel="2">
      <c r="B24">
        <v>2</v>
      </c>
      <c r="D24">
        <v>1</v>
      </c>
    </row>
    <row r="25" spans="1:4" hidden="1" outlineLevel="2">
      <c r="B25">
        <v>2</v>
      </c>
      <c r="D25">
        <v>1</v>
      </c>
    </row>
    <row r="26" spans="1:4" outlineLevel="1" collapsed="1">
      <c r="A26" s="2" t="s">
        <v>36</v>
      </c>
      <c r="B26">
        <f>SUBTOTAL(3,B19:B25)</f>
        <v>7</v>
      </c>
    </row>
    <row r="27" spans="1:4" outlineLevel="1">
      <c r="C27" s="1" t="s">
        <v>37</v>
      </c>
      <c r="D27">
        <f>SUBTOTAL(3,D2:D25)</f>
        <v>23</v>
      </c>
    </row>
    <row r="28" spans="1:4" hidden="1" outlineLevel="2">
      <c r="B28">
        <v>1</v>
      </c>
      <c r="D28">
        <v>2</v>
      </c>
    </row>
    <row r="29" spans="1:4" hidden="1" outlineLevel="2">
      <c r="B29">
        <v>1</v>
      </c>
      <c r="D29">
        <v>2</v>
      </c>
    </row>
    <row r="30" spans="1:4" hidden="1" outlineLevel="2">
      <c r="B30">
        <v>1</v>
      </c>
      <c r="D30">
        <v>2</v>
      </c>
    </row>
    <row r="31" spans="1:4" hidden="1" outlineLevel="2">
      <c r="B31">
        <v>1</v>
      </c>
      <c r="D31">
        <v>2</v>
      </c>
    </row>
    <row r="32" spans="1:4" hidden="1" outlineLevel="2">
      <c r="B32">
        <v>1</v>
      </c>
      <c r="D32">
        <v>2</v>
      </c>
    </row>
    <row r="33" spans="1:4" hidden="1" outlineLevel="2">
      <c r="B33">
        <v>1</v>
      </c>
      <c r="D33">
        <v>2</v>
      </c>
    </row>
    <row r="34" spans="1:4" hidden="1" outlineLevel="2">
      <c r="B34">
        <v>1</v>
      </c>
      <c r="D34">
        <v>2</v>
      </c>
    </row>
    <row r="35" spans="1:4" hidden="1" outlineLevel="2">
      <c r="B35">
        <v>1</v>
      </c>
      <c r="D35">
        <v>2</v>
      </c>
    </row>
    <row r="36" spans="1:4" hidden="1" outlineLevel="2">
      <c r="B36">
        <v>1</v>
      </c>
      <c r="D36">
        <v>2</v>
      </c>
    </row>
    <row r="37" spans="1:4" outlineLevel="1" collapsed="1">
      <c r="A37" s="2" t="s">
        <v>37</v>
      </c>
      <c r="B37">
        <f>SUBTOTAL(3,B28:B36)</f>
        <v>9</v>
      </c>
    </row>
    <row r="38" spans="1:4" hidden="1" outlineLevel="2">
      <c r="B38">
        <v>2</v>
      </c>
      <c r="D38">
        <v>2</v>
      </c>
    </row>
    <row r="39" spans="1:4" hidden="1" outlineLevel="2">
      <c r="B39">
        <v>2</v>
      </c>
      <c r="D39">
        <v>2</v>
      </c>
    </row>
    <row r="40" spans="1:4" hidden="1" outlineLevel="2">
      <c r="B40">
        <v>2</v>
      </c>
      <c r="D40">
        <v>2</v>
      </c>
    </row>
    <row r="41" spans="1:4" hidden="1" outlineLevel="2">
      <c r="B41">
        <v>2</v>
      </c>
      <c r="D41">
        <v>2</v>
      </c>
    </row>
    <row r="42" spans="1:4" hidden="1" outlineLevel="2">
      <c r="B42">
        <v>2</v>
      </c>
      <c r="D42">
        <v>2</v>
      </c>
    </row>
    <row r="43" spans="1:4" hidden="1" outlineLevel="2">
      <c r="B43">
        <v>2</v>
      </c>
      <c r="D43">
        <v>2</v>
      </c>
    </row>
    <row r="44" spans="1:4" hidden="1" outlineLevel="2">
      <c r="B44">
        <v>2</v>
      </c>
      <c r="D44">
        <v>2</v>
      </c>
    </row>
    <row r="45" spans="1:4" hidden="1" outlineLevel="2">
      <c r="B45">
        <v>2</v>
      </c>
      <c r="D45">
        <v>2</v>
      </c>
    </row>
    <row r="46" spans="1:4" hidden="1" outlineLevel="2">
      <c r="B46">
        <v>2</v>
      </c>
      <c r="D46">
        <v>2</v>
      </c>
    </row>
    <row r="47" spans="1:4" hidden="1" outlineLevel="2">
      <c r="B47">
        <v>2</v>
      </c>
      <c r="D47">
        <v>2</v>
      </c>
    </row>
    <row r="48" spans="1:4" outlineLevel="1" collapsed="1">
      <c r="A48" s="2" t="s">
        <v>36</v>
      </c>
      <c r="B48">
        <f>SUBTOTAL(3,B38:B47)</f>
        <v>10</v>
      </c>
    </row>
    <row r="49" spans="1:4" outlineLevel="1">
      <c r="C49" s="2" t="s">
        <v>36</v>
      </c>
      <c r="D49">
        <f>SUBTOTAL(3,D28:D47)</f>
        <v>19</v>
      </c>
    </row>
    <row r="50" spans="1:4" hidden="1" outlineLevel="2">
      <c r="B50">
        <v>1</v>
      </c>
      <c r="D50">
        <v>3</v>
      </c>
    </row>
    <row r="51" spans="1:4" hidden="1" outlineLevel="2">
      <c r="B51">
        <v>1</v>
      </c>
      <c r="D51">
        <v>3</v>
      </c>
    </row>
    <row r="52" spans="1:4" hidden="1" outlineLevel="2">
      <c r="B52">
        <v>1</v>
      </c>
      <c r="D52">
        <v>3</v>
      </c>
    </row>
    <row r="53" spans="1:4" hidden="1" outlineLevel="2">
      <c r="B53">
        <v>1</v>
      </c>
      <c r="D53">
        <v>3</v>
      </c>
    </row>
    <row r="54" spans="1:4" outlineLevel="1" collapsed="1">
      <c r="A54" s="2" t="s">
        <v>37</v>
      </c>
      <c r="B54">
        <f>SUBTOTAL(3,B50:B53)</f>
        <v>4</v>
      </c>
    </row>
    <row r="55" spans="1:4" hidden="1" outlineLevel="2">
      <c r="B55">
        <v>2</v>
      </c>
      <c r="D55">
        <v>3</v>
      </c>
    </row>
    <row r="56" spans="1:4" hidden="1" outlineLevel="2">
      <c r="B56">
        <v>2</v>
      </c>
      <c r="D56">
        <v>3</v>
      </c>
    </row>
    <row r="57" spans="1:4" hidden="1" outlineLevel="2">
      <c r="B57">
        <v>2</v>
      </c>
      <c r="D57">
        <v>3</v>
      </c>
    </row>
    <row r="58" spans="1:4" outlineLevel="1" collapsed="1">
      <c r="A58" s="2" t="s">
        <v>36</v>
      </c>
      <c r="B58">
        <f>SUBTOTAL(3,B55:B57)</f>
        <v>3</v>
      </c>
    </row>
    <row r="59" spans="1:4" outlineLevel="1">
      <c r="C59" s="2" t="s">
        <v>39</v>
      </c>
      <c r="D59">
        <f>SUBTOTAL(3,D50:D57)</f>
        <v>7</v>
      </c>
    </row>
    <row r="60" spans="1:4" hidden="1" outlineLevel="2">
      <c r="B60">
        <v>1</v>
      </c>
      <c r="D60">
        <v>4</v>
      </c>
    </row>
    <row r="61" spans="1:4" hidden="1" outlineLevel="2">
      <c r="B61">
        <v>1</v>
      </c>
      <c r="D61">
        <v>4</v>
      </c>
    </row>
    <row r="62" spans="1:4" hidden="1" outlineLevel="2">
      <c r="B62">
        <v>1</v>
      </c>
      <c r="D62">
        <v>4</v>
      </c>
    </row>
    <row r="63" spans="1:4" hidden="1" outlineLevel="2">
      <c r="B63">
        <v>1</v>
      </c>
      <c r="D63">
        <v>4</v>
      </c>
    </row>
    <row r="64" spans="1:4" hidden="1" outlineLevel="2">
      <c r="B64">
        <v>1</v>
      </c>
      <c r="D64">
        <v>4</v>
      </c>
    </row>
    <row r="65" spans="1:11" outlineLevel="1" collapsed="1">
      <c r="A65" s="2" t="s">
        <v>37</v>
      </c>
      <c r="B65">
        <f>SUBTOTAL(3,B60:B64)</f>
        <v>5</v>
      </c>
    </row>
    <row r="66" spans="1:11" hidden="1" outlineLevel="2">
      <c r="B66">
        <v>2</v>
      </c>
      <c r="D66">
        <v>4</v>
      </c>
    </row>
    <row r="67" spans="1:11" hidden="1" outlineLevel="2">
      <c r="B67">
        <v>2</v>
      </c>
      <c r="D67">
        <v>4</v>
      </c>
    </row>
    <row r="68" spans="1:11" hidden="1" outlineLevel="2">
      <c r="B68">
        <v>2</v>
      </c>
      <c r="D68">
        <v>4</v>
      </c>
    </row>
    <row r="69" spans="1:11" hidden="1" outlineLevel="2">
      <c r="B69">
        <v>2</v>
      </c>
      <c r="D69">
        <v>4</v>
      </c>
    </row>
    <row r="70" spans="1:11" hidden="1" outlineLevel="2">
      <c r="B70">
        <v>2</v>
      </c>
      <c r="D70">
        <v>4</v>
      </c>
    </row>
    <row r="71" spans="1:11" hidden="1" outlineLevel="2">
      <c r="B71">
        <v>2</v>
      </c>
      <c r="D71">
        <v>4</v>
      </c>
    </row>
    <row r="72" spans="1:11" outlineLevel="1" collapsed="1">
      <c r="A72" s="2" t="s">
        <v>36</v>
      </c>
      <c r="B72">
        <f>SUBTOTAL(3,B66:B71)</f>
        <v>6</v>
      </c>
    </row>
    <row r="73" spans="1:11" outlineLevel="1">
      <c r="C73" s="2" t="s">
        <v>38</v>
      </c>
      <c r="D73">
        <f>SUBTOTAL(3,D60:D71)</f>
        <v>11</v>
      </c>
    </row>
    <row r="74" spans="1:11" outlineLevel="1">
      <c r="C74" s="2" t="s">
        <v>6</v>
      </c>
      <c r="D74">
        <f>SUBTOTAL(3,D2:D71)</f>
        <v>60</v>
      </c>
    </row>
    <row r="75" spans="1:11" outlineLevel="1">
      <c r="A75" s="2" t="s">
        <v>6</v>
      </c>
      <c r="B75">
        <f>SUBTOTAL(3,B2:B74)</f>
        <v>60</v>
      </c>
      <c r="C75" s="2"/>
    </row>
    <row r="78" spans="1:11">
      <c r="G78" t="s">
        <v>41</v>
      </c>
      <c r="H78" t="s">
        <v>42</v>
      </c>
      <c r="I78" t="s">
        <v>43</v>
      </c>
      <c r="J78" t="s">
        <v>44</v>
      </c>
      <c r="K78" t="s">
        <v>45</v>
      </c>
    </row>
    <row r="79" spans="1:11">
      <c r="G79" t="s">
        <v>46</v>
      </c>
      <c r="H79">
        <v>16</v>
      </c>
      <c r="I79">
        <v>9</v>
      </c>
      <c r="J79">
        <v>4</v>
      </c>
      <c r="K79">
        <v>5</v>
      </c>
    </row>
    <row r="80" spans="1:11">
      <c r="G80" t="s">
        <v>47</v>
      </c>
      <c r="H80">
        <v>7</v>
      </c>
      <c r="I80">
        <v>10</v>
      </c>
      <c r="J80">
        <v>3</v>
      </c>
      <c r="K80">
        <v>6</v>
      </c>
    </row>
    <row r="81" spans="7:11">
      <c r="G81" t="s">
        <v>48</v>
      </c>
      <c r="H81">
        <v>23</v>
      </c>
      <c r="I81">
        <v>19</v>
      </c>
      <c r="J81">
        <v>7</v>
      </c>
      <c r="K81">
        <v>11</v>
      </c>
    </row>
  </sheetData>
  <sortState ref="B2:D61">
    <sortCondition ref="D1"/>
  </sortState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69"/>
  <sheetViews>
    <sheetView topLeftCell="A110" workbookViewId="0">
      <selection activeCell="B130" sqref="B130"/>
    </sheetView>
  </sheetViews>
  <sheetFormatPr defaultRowHeight="16.5"/>
  <cols>
    <col min="5" max="5" width="12.875" customWidth="1"/>
  </cols>
  <sheetData>
    <row r="1" spans="2:2">
      <c r="B1" t="s">
        <v>0</v>
      </c>
    </row>
    <row r="2" spans="2:2" hidden="1">
      <c r="B2">
        <v>73</v>
      </c>
    </row>
    <row r="3" spans="2:2" hidden="1">
      <c r="B3">
        <v>50</v>
      </c>
    </row>
    <row r="4" spans="2:2" hidden="1">
      <c r="B4">
        <v>64</v>
      </c>
    </row>
    <row r="5" spans="2:2" hidden="1">
      <c r="B5">
        <v>58</v>
      </c>
    </row>
    <row r="6" spans="2:2" hidden="1">
      <c r="B6">
        <v>74</v>
      </c>
    </row>
    <row r="7" spans="2:2" hidden="1">
      <c r="B7">
        <v>68</v>
      </c>
    </row>
    <row r="8" spans="2:2" hidden="1">
      <c r="B8">
        <v>56</v>
      </c>
    </row>
    <row r="9" spans="2:2" hidden="1">
      <c r="B9">
        <v>62</v>
      </c>
    </row>
    <row r="10" spans="2:2" hidden="1">
      <c r="B10">
        <v>76</v>
      </c>
    </row>
    <row r="11" spans="2:2" hidden="1">
      <c r="B11">
        <v>54</v>
      </c>
    </row>
    <row r="12" spans="2:2" hidden="1">
      <c r="B12">
        <v>66</v>
      </c>
    </row>
    <row r="13" spans="2:2" hidden="1">
      <c r="B13">
        <v>71</v>
      </c>
    </row>
    <row r="14" spans="2:2" hidden="1">
      <c r="B14">
        <v>61</v>
      </c>
    </row>
    <row r="15" spans="2:2" hidden="1">
      <c r="B15">
        <v>75</v>
      </c>
    </row>
    <row r="16" spans="2:2" hidden="1">
      <c r="B16">
        <v>67</v>
      </c>
    </row>
    <row r="17" spans="2:2" hidden="1">
      <c r="B17">
        <v>43</v>
      </c>
    </row>
    <row r="18" spans="2:2" hidden="1">
      <c r="B18">
        <v>69</v>
      </c>
    </row>
    <row r="19" spans="2:2" hidden="1">
      <c r="B19">
        <v>69</v>
      </c>
    </row>
    <row r="20" spans="2:2" hidden="1">
      <c r="B20">
        <v>64</v>
      </c>
    </row>
    <row r="21" spans="2:2" hidden="1">
      <c r="B21">
        <v>52</v>
      </c>
    </row>
    <row r="22" spans="2:2" hidden="1">
      <c r="B22">
        <v>55</v>
      </c>
    </row>
    <row r="23" spans="2:2" hidden="1">
      <c r="B23">
        <v>58</v>
      </c>
    </row>
    <row r="24" spans="2:2" hidden="1">
      <c r="B24">
        <v>61</v>
      </c>
    </row>
    <row r="25" spans="2:2" hidden="1">
      <c r="B25">
        <v>64</v>
      </c>
    </row>
    <row r="26" spans="2:2" hidden="1">
      <c r="B26">
        <v>78</v>
      </c>
    </row>
    <row r="27" spans="2:2" hidden="1">
      <c r="B27">
        <v>63</v>
      </c>
    </row>
    <row r="28" spans="2:2" hidden="1">
      <c r="B28">
        <v>64</v>
      </c>
    </row>
    <row r="29" spans="2:2" hidden="1">
      <c r="B29">
        <v>57</v>
      </c>
    </row>
    <row r="30" spans="2:2" hidden="1">
      <c r="B30">
        <v>77</v>
      </c>
    </row>
    <row r="31" spans="2:2" hidden="1">
      <c r="B31">
        <v>66</v>
      </c>
    </row>
    <row r="32" spans="2:2" hidden="1">
      <c r="B32">
        <v>64</v>
      </c>
    </row>
    <row r="33" spans="2:2" hidden="1">
      <c r="B33">
        <v>61</v>
      </c>
    </row>
    <row r="34" spans="2:2" hidden="1">
      <c r="B34">
        <v>59</v>
      </c>
    </row>
    <row r="35" spans="2:2" hidden="1">
      <c r="B35">
        <v>52</v>
      </c>
    </row>
    <row r="36" spans="2:2" hidden="1">
      <c r="B36">
        <v>62</v>
      </c>
    </row>
    <row r="37" spans="2:2" hidden="1">
      <c r="B37">
        <v>66</v>
      </c>
    </row>
    <row r="38" spans="2:2" hidden="1">
      <c r="B38">
        <v>65</v>
      </c>
    </row>
    <row r="39" spans="2:2" hidden="1">
      <c r="B39">
        <v>76</v>
      </c>
    </row>
    <row r="40" spans="2:2" hidden="1">
      <c r="B40">
        <v>56</v>
      </c>
    </row>
    <row r="41" spans="2:2" hidden="1">
      <c r="B41">
        <v>67</v>
      </c>
    </row>
    <row r="42" spans="2:2" hidden="1">
      <c r="B42">
        <v>66</v>
      </c>
    </row>
    <row r="43" spans="2:2" hidden="1">
      <c r="B43">
        <v>51</v>
      </c>
    </row>
    <row r="44" spans="2:2" hidden="1">
      <c r="B44">
        <v>70</v>
      </c>
    </row>
    <row r="45" spans="2:2" hidden="1">
      <c r="B45">
        <v>73</v>
      </c>
    </row>
    <row r="46" spans="2:2" hidden="1">
      <c r="B46">
        <v>63</v>
      </c>
    </row>
    <row r="47" spans="2:2" hidden="1">
      <c r="B47">
        <v>58</v>
      </c>
    </row>
    <row r="48" spans="2:2" hidden="1">
      <c r="B48">
        <v>67</v>
      </c>
    </row>
    <row r="49" spans="1:5" hidden="1">
      <c r="B49">
        <v>72</v>
      </c>
    </row>
    <row r="50" spans="1:5" hidden="1">
      <c r="B50">
        <v>69</v>
      </c>
    </row>
    <row r="51" spans="1:5" hidden="1">
      <c r="B51">
        <v>62</v>
      </c>
    </row>
    <row r="52" spans="1:5" hidden="1">
      <c r="B52">
        <v>86</v>
      </c>
    </row>
    <row r="53" spans="1:5" hidden="1">
      <c r="B53">
        <v>66</v>
      </c>
    </row>
    <row r="54" spans="1:5" hidden="1">
      <c r="B54">
        <v>60</v>
      </c>
    </row>
    <row r="55" spans="1:5" hidden="1">
      <c r="B55">
        <v>68</v>
      </c>
    </row>
    <row r="56" spans="1:5" hidden="1">
      <c r="B56">
        <v>67</v>
      </c>
    </row>
    <row r="57" spans="1:5" hidden="1">
      <c r="B57">
        <v>66</v>
      </c>
    </row>
    <row r="58" spans="1:5" hidden="1">
      <c r="B58">
        <v>62</v>
      </c>
    </row>
    <row r="59" spans="1:5" hidden="1">
      <c r="B59">
        <v>73</v>
      </c>
    </row>
    <row r="60" spans="1:5" hidden="1">
      <c r="B60">
        <v>63</v>
      </c>
    </row>
    <row r="61" spans="1:5" hidden="1">
      <c r="B61">
        <v>71</v>
      </c>
    </row>
    <row r="62" spans="1:5">
      <c r="B62" t="s">
        <v>33</v>
      </c>
      <c r="C62" t="s">
        <v>32</v>
      </c>
      <c r="D62" t="s">
        <v>34</v>
      </c>
      <c r="E62" t="s">
        <v>35</v>
      </c>
    </row>
    <row r="63" spans="1:5">
      <c r="A63" t="s">
        <v>8</v>
      </c>
      <c r="B63">
        <f>COUNTIF(B2:B61,"&lt;40")</f>
        <v>0</v>
      </c>
      <c r="C63" s="4">
        <f>B63</f>
        <v>0</v>
      </c>
      <c r="D63" s="3">
        <f>B63/60</f>
        <v>0</v>
      </c>
      <c r="E63" s="3">
        <f>D63</f>
        <v>0</v>
      </c>
    </row>
    <row r="64" spans="1:5">
      <c r="A64" t="s">
        <v>7</v>
      </c>
      <c r="B64">
        <f>COUNTIF(B2:B61,"&lt;50")-COUNTIF(B2:B61,"&lt;40")</f>
        <v>1</v>
      </c>
      <c r="C64" s="4">
        <f>C63+B64</f>
        <v>1</v>
      </c>
      <c r="D64" s="3">
        <f t="shared" ref="D64:D69" si="0">B64/60</f>
        <v>1.6666666666666666E-2</v>
      </c>
      <c r="E64" s="3">
        <f>E63+D64</f>
        <v>1.6666666666666666E-2</v>
      </c>
    </row>
    <row r="65" spans="1:5">
      <c r="A65" t="s">
        <v>9</v>
      </c>
      <c r="B65">
        <f>COUNTIF(B2:B61,"&lt;60")-COUNTIF(B2:B61,"&lt;50")</f>
        <v>13</v>
      </c>
      <c r="C65" s="4">
        <f t="shared" ref="C65:E69" si="1">C64+B65</f>
        <v>14</v>
      </c>
      <c r="D65" s="3">
        <f t="shared" si="0"/>
        <v>0.21666666666666667</v>
      </c>
      <c r="E65" s="3">
        <f t="shared" si="1"/>
        <v>0.23333333333333334</v>
      </c>
    </row>
    <row r="66" spans="1:5">
      <c r="A66" t="s">
        <v>10</v>
      </c>
      <c r="B66">
        <f>COUNTIF(B2:B61,"&lt;70")-COUNTIF(B2:B61,"&lt;60")</f>
        <v>32</v>
      </c>
      <c r="C66" s="4">
        <f t="shared" si="1"/>
        <v>46</v>
      </c>
      <c r="D66" s="3">
        <f t="shared" si="0"/>
        <v>0.53333333333333333</v>
      </c>
      <c r="E66" s="3">
        <f t="shared" si="1"/>
        <v>0.76666666666666661</v>
      </c>
    </row>
    <row r="67" spans="1:5">
      <c r="A67" t="s">
        <v>11</v>
      </c>
      <c r="B67">
        <f>COUNTIF(B2:B61,"&lt;80")-COUNTIF(B2:B61,"&lt;70")</f>
        <v>13</v>
      </c>
      <c r="C67" s="4">
        <f t="shared" si="1"/>
        <v>59</v>
      </c>
      <c r="D67" s="3">
        <f t="shared" si="0"/>
        <v>0.21666666666666667</v>
      </c>
      <c r="E67" s="3">
        <f t="shared" si="1"/>
        <v>0.98333333333333328</v>
      </c>
    </row>
    <row r="68" spans="1:5">
      <c r="A68" t="s">
        <v>12</v>
      </c>
      <c r="B68">
        <f>COUNTIF(B2:B61,"&lt;90")-COUNTIF(B2:B61,"&lt;80")</f>
        <v>1</v>
      </c>
      <c r="C68" s="4">
        <f t="shared" si="1"/>
        <v>60</v>
      </c>
      <c r="D68" s="3">
        <f t="shared" si="0"/>
        <v>1.6666666666666666E-2</v>
      </c>
      <c r="E68" s="3">
        <f t="shared" si="1"/>
        <v>1</v>
      </c>
    </row>
    <row r="69" spans="1:5">
      <c r="A69" t="s">
        <v>13</v>
      </c>
      <c r="B69">
        <f>COUNTIF(B2:B61,"&lt;=100")-COUNTIF(B2:B61,"&lt;90")</f>
        <v>0</v>
      </c>
      <c r="C69" s="4">
        <f t="shared" si="1"/>
        <v>60</v>
      </c>
      <c r="D69" s="3">
        <f t="shared" si="0"/>
        <v>0</v>
      </c>
      <c r="E69" s="3">
        <f t="shared" si="1"/>
        <v>1</v>
      </c>
    </row>
  </sheetData>
  <phoneticPr fontId="2" type="noConversion"/>
  <pageMargins left="0.7" right="0.7" top="0.75" bottom="0.75" header="0.3" footer="0.3"/>
  <pageSetup paperSize="9" orientation="portrait" horizontalDpi="4294967294" verticalDpi="0" r:id="rId1"/>
  <ignoredErrors>
    <ignoredError sqref="D63:D65 D66:D6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2"/>
  <sheetViews>
    <sheetView topLeftCell="A79" workbookViewId="0">
      <selection activeCell="I91" sqref="I91"/>
    </sheetView>
  </sheetViews>
  <sheetFormatPr defaultRowHeight="16.5"/>
  <sheetData>
    <row r="1" spans="2:2">
      <c r="B1" t="s">
        <v>1</v>
      </c>
    </row>
    <row r="2" spans="2:2">
      <c r="B2">
        <v>74</v>
      </c>
    </row>
    <row r="3" spans="2:2">
      <c r="B3">
        <v>62</v>
      </c>
    </row>
    <row r="4" spans="2:2">
      <c r="B4">
        <v>79</v>
      </c>
    </row>
    <row r="5" spans="2:2">
      <c r="B5">
        <v>87</v>
      </c>
    </row>
    <row r="6" spans="2:2">
      <c r="B6">
        <v>82</v>
      </c>
    </row>
    <row r="7" spans="2:2">
      <c r="B7">
        <v>82</v>
      </c>
    </row>
    <row r="8" spans="2:2">
      <c r="B8">
        <v>85</v>
      </c>
    </row>
    <row r="9" spans="2:2">
      <c r="B9">
        <v>83</v>
      </c>
    </row>
    <row r="10" spans="2:2">
      <c r="B10">
        <v>82</v>
      </c>
    </row>
    <row r="11" spans="2:2">
      <c r="B11">
        <v>62</v>
      </c>
    </row>
    <row r="12" spans="2:2">
      <c r="B12">
        <v>84</v>
      </c>
    </row>
    <row r="13" spans="2:2">
      <c r="B13">
        <v>87</v>
      </c>
    </row>
    <row r="14" spans="2:2">
      <c r="B14">
        <v>81</v>
      </c>
    </row>
    <row r="15" spans="2:2">
      <c r="B15">
        <v>89</v>
      </c>
    </row>
    <row r="16" spans="2:2">
      <c r="B16">
        <v>82</v>
      </c>
    </row>
    <row r="17" spans="2:2">
      <c r="B17">
        <v>62</v>
      </c>
    </row>
    <row r="18" spans="2:2">
      <c r="B18">
        <v>72</v>
      </c>
    </row>
    <row r="19" spans="2:2">
      <c r="B19">
        <v>80</v>
      </c>
    </row>
    <row r="20" spans="2:2">
      <c r="B20">
        <v>85</v>
      </c>
    </row>
    <row r="21" spans="2:2">
      <c r="B21">
        <v>70</v>
      </c>
    </row>
    <row r="22" spans="2:2">
      <c r="B22">
        <v>58</v>
      </c>
    </row>
    <row r="23" spans="2:2">
      <c r="B23">
        <v>73</v>
      </c>
    </row>
    <row r="24" spans="2:2">
      <c r="B24">
        <v>70</v>
      </c>
    </row>
    <row r="25" spans="2:2">
      <c r="B25">
        <v>83</v>
      </c>
    </row>
    <row r="26" spans="2:2">
      <c r="B26">
        <v>72</v>
      </c>
    </row>
    <row r="27" spans="2:2">
      <c r="B27">
        <v>84</v>
      </c>
    </row>
    <row r="28" spans="2:2">
      <c r="B28">
        <v>84</v>
      </c>
    </row>
    <row r="29" spans="2:2">
      <c r="B29">
        <v>76</v>
      </c>
    </row>
    <row r="30" spans="2:2">
      <c r="B30">
        <v>89</v>
      </c>
    </row>
    <row r="31" spans="2:2">
      <c r="B31">
        <v>83</v>
      </c>
    </row>
    <row r="32" spans="2:2">
      <c r="B32">
        <v>78</v>
      </c>
    </row>
    <row r="33" spans="2:2">
      <c r="B33">
        <v>71</v>
      </c>
    </row>
    <row r="34" spans="2:2">
      <c r="B34">
        <v>66</v>
      </c>
    </row>
    <row r="35" spans="2:2">
      <c r="B35">
        <v>78</v>
      </c>
    </row>
    <row r="36" spans="2:2">
      <c r="B36">
        <v>80</v>
      </c>
    </row>
    <row r="37" spans="2:2">
      <c r="B37">
        <v>86</v>
      </c>
    </row>
    <row r="38" spans="2:2">
      <c r="B38">
        <v>81</v>
      </c>
    </row>
    <row r="39" spans="2:2">
      <c r="B39">
        <v>80</v>
      </c>
    </row>
    <row r="40" spans="2:2">
      <c r="B40">
        <v>79</v>
      </c>
    </row>
    <row r="41" spans="2:2">
      <c r="B41">
        <v>87</v>
      </c>
    </row>
    <row r="42" spans="2:2">
      <c r="B42">
        <v>82</v>
      </c>
    </row>
    <row r="43" spans="2:2">
      <c r="B43">
        <v>73</v>
      </c>
    </row>
    <row r="44" spans="2:2">
      <c r="B44">
        <v>89</v>
      </c>
    </row>
    <row r="45" spans="2:2">
      <c r="B45">
        <v>87</v>
      </c>
    </row>
    <row r="46" spans="2:2">
      <c r="B46">
        <v>79</v>
      </c>
    </row>
    <row r="47" spans="2:2">
      <c r="B47">
        <v>78</v>
      </c>
    </row>
    <row r="48" spans="2:2">
      <c r="B48">
        <v>79</v>
      </c>
    </row>
    <row r="49" spans="1:5">
      <c r="B49">
        <v>83</v>
      </c>
    </row>
    <row r="50" spans="1:5">
      <c r="B50">
        <v>86</v>
      </c>
    </row>
    <row r="51" spans="1:5">
      <c r="B51">
        <v>69</v>
      </c>
    </row>
    <row r="52" spans="1:5">
      <c r="B52">
        <v>89</v>
      </c>
    </row>
    <row r="53" spans="1:5">
      <c r="B53">
        <v>82</v>
      </c>
    </row>
    <row r="54" spans="1:5">
      <c r="B54">
        <v>78</v>
      </c>
    </row>
    <row r="55" spans="1:5">
      <c r="B55">
        <v>85</v>
      </c>
    </row>
    <row r="56" spans="1:5">
      <c r="B56">
        <v>78</v>
      </c>
    </row>
    <row r="57" spans="1:5">
      <c r="B57">
        <v>74</v>
      </c>
    </row>
    <row r="58" spans="1:5">
      <c r="B58">
        <v>89</v>
      </c>
    </row>
    <row r="59" spans="1:5">
      <c r="B59">
        <v>84</v>
      </c>
    </row>
    <row r="60" spans="1:5">
      <c r="B60">
        <v>80</v>
      </c>
    </row>
    <row r="61" spans="1:5">
      <c r="B61">
        <v>76</v>
      </c>
    </row>
    <row r="63" spans="1:5">
      <c r="C63" t="s">
        <v>32</v>
      </c>
      <c r="D63" t="s">
        <v>34</v>
      </c>
      <c r="E63" t="s">
        <v>35</v>
      </c>
    </row>
    <row r="64" spans="1:5">
      <c r="A64" t="s">
        <v>14</v>
      </c>
      <c r="B64">
        <f>COUNTIF(B2:B61,"&lt;55")-COUNTIF(B2:B61,"&lt;50")</f>
        <v>0</v>
      </c>
      <c r="C64" s="4">
        <f>B64</f>
        <v>0</v>
      </c>
      <c r="D64" s="3">
        <f>B64/60</f>
        <v>0</v>
      </c>
      <c r="E64" s="3">
        <f>D64</f>
        <v>0</v>
      </c>
    </row>
    <row r="65" spans="1:5">
      <c r="A65" t="s">
        <v>15</v>
      </c>
      <c r="B65">
        <f>COUNTIF(B2:B61,"&lt;60")-COUNTIF(B2:B61,"&lt;55")</f>
        <v>1</v>
      </c>
      <c r="C65" s="4">
        <f>C64+B65</f>
        <v>1</v>
      </c>
      <c r="D65" s="3">
        <f t="shared" ref="D65:D72" si="0">B65/60</f>
        <v>1.6666666666666666E-2</v>
      </c>
      <c r="E65" s="3">
        <f>E64+D65</f>
        <v>1.6666666666666666E-2</v>
      </c>
    </row>
    <row r="66" spans="1:5">
      <c r="A66" t="s">
        <v>16</v>
      </c>
      <c r="B66">
        <f>COUNTIF(B2:B61,"&lt;65")-COUNTIF(B2:B61,"&lt;60")</f>
        <v>3</v>
      </c>
      <c r="C66" s="4">
        <f t="shared" ref="C66:E72" si="1">C65+B66</f>
        <v>4</v>
      </c>
      <c r="D66" s="3">
        <f t="shared" si="0"/>
        <v>0.05</v>
      </c>
      <c r="E66" s="3">
        <f t="shared" si="1"/>
        <v>6.6666666666666666E-2</v>
      </c>
    </row>
    <row r="67" spans="1:5">
      <c r="A67" t="s">
        <v>17</v>
      </c>
      <c r="B67">
        <f>COUNTIF(B2:B61,"&lt;70")-COUNTIF(B2:B61,"&lt;65")</f>
        <v>2</v>
      </c>
      <c r="C67" s="4">
        <f t="shared" si="1"/>
        <v>6</v>
      </c>
      <c r="D67" s="3">
        <f t="shared" si="0"/>
        <v>3.3333333333333333E-2</v>
      </c>
      <c r="E67" s="3">
        <f t="shared" si="1"/>
        <v>0.1</v>
      </c>
    </row>
    <row r="68" spans="1:5">
      <c r="A68" t="s">
        <v>18</v>
      </c>
      <c r="B68">
        <f>COUNTIF(B2:B61,"&lt;75")-COUNTIF(B2:B61,"&lt;70")</f>
        <v>9</v>
      </c>
      <c r="C68" s="4">
        <f t="shared" si="1"/>
        <v>15</v>
      </c>
      <c r="D68" s="3">
        <f t="shared" si="0"/>
        <v>0.15</v>
      </c>
      <c r="E68" s="3">
        <f t="shared" si="1"/>
        <v>0.25</v>
      </c>
    </row>
    <row r="69" spans="1:5">
      <c r="A69" t="s">
        <v>19</v>
      </c>
      <c r="B69">
        <f>COUNTIF(B2:B61,"&lt;80")-COUNTIF(B2:B61,"&lt;75")</f>
        <v>11</v>
      </c>
      <c r="C69" s="4">
        <f t="shared" si="1"/>
        <v>26</v>
      </c>
      <c r="D69" s="3">
        <f t="shared" si="0"/>
        <v>0.18333333333333332</v>
      </c>
      <c r="E69" s="3">
        <f t="shared" si="1"/>
        <v>0.43333333333333335</v>
      </c>
    </row>
    <row r="70" spans="1:5">
      <c r="A70" t="s">
        <v>20</v>
      </c>
      <c r="B70">
        <f>COUNTIF(B2:B61,"&lt;85")-COUNTIF(B2:B61,"&lt;80")</f>
        <v>20</v>
      </c>
      <c r="C70" s="4">
        <f t="shared" si="1"/>
        <v>46</v>
      </c>
      <c r="D70" s="3">
        <f t="shared" si="0"/>
        <v>0.33333333333333331</v>
      </c>
      <c r="E70" s="3">
        <f t="shared" si="1"/>
        <v>0.76666666666666661</v>
      </c>
    </row>
    <row r="71" spans="1:5">
      <c r="A71" t="s">
        <v>21</v>
      </c>
      <c r="B71">
        <f>COUNTIF(B2:B61,"&lt;90")-COUNTIF(B2:B61,"&lt;85")</f>
        <v>14</v>
      </c>
      <c r="C71" s="4">
        <f>C70+B71</f>
        <v>60</v>
      </c>
      <c r="D71" s="3">
        <f t="shared" si="0"/>
        <v>0.23333333333333334</v>
      </c>
      <c r="E71" s="3">
        <f t="shared" si="1"/>
        <v>1</v>
      </c>
    </row>
    <row r="72" spans="1:5">
      <c r="A72" t="s">
        <v>22</v>
      </c>
      <c r="B72">
        <f>COUNTIF(B2:B61,"&lt;=100")-COUNTIF(B2:B61,"&lt;90")</f>
        <v>0</v>
      </c>
      <c r="C72" s="4">
        <f t="shared" si="1"/>
        <v>60</v>
      </c>
      <c r="D72" s="3">
        <f t="shared" si="0"/>
        <v>0</v>
      </c>
      <c r="E72" s="3">
        <f t="shared" si="1"/>
        <v>1</v>
      </c>
    </row>
  </sheetData>
  <phoneticPr fontId="2" type="noConversion"/>
  <pageMargins left="0.7" right="0.7" top="0.75" bottom="0.75" header="0.3" footer="0.3"/>
  <ignoredErrors>
    <ignoredError sqref="D64:D71 D7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70"/>
  <sheetViews>
    <sheetView workbookViewId="0">
      <selection activeCell="H95" sqref="H95"/>
    </sheetView>
  </sheetViews>
  <sheetFormatPr defaultRowHeight="16.5"/>
  <sheetData>
    <row r="1" spans="2:2">
      <c r="B1" t="s">
        <v>2</v>
      </c>
    </row>
    <row r="2" spans="2:2" hidden="1">
      <c r="B2">
        <v>180</v>
      </c>
    </row>
    <row r="3" spans="2:2" hidden="1">
      <c r="B3">
        <v>161</v>
      </c>
    </row>
    <row r="4" spans="2:2" hidden="1">
      <c r="B4">
        <v>176</v>
      </c>
    </row>
    <row r="5" spans="2:2" hidden="1">
      <c r="B5">
        <v>169</v>
      </c>
    </row>
    <row r="6" spans="2:2" hidden="1">
      <c r="B6">
        <v>175</v>
      </c>
    </row>
    <row r="7" spans="2:2" hidden="1">
      <c r="B7">
        <v>174</v>
      </c>
    </row>
    <row r="8" spans="2:2" hidden="1">
      <c r="B8">
        <v>173</v>
      </c>
    </row>
    <row r="9" spans="2:2" hidden="1">
      <c r="B9">
        <v>170</v>
      </c>
    </row>
    <row r="10" spans="2:2" hidden="1">
      <c r="B10">
        <v>184</v>
      </c>
    </row>
    <row r="11" spans="2:2" hidden="1">
      <c r="B11">
        <v>166</v>
      </c>
    </row>
    <row r="12" spans="2:2" hidden="1">
      <c r="B12">
        <v>174</v>
      </c>
    </row>
    <row r="13" spans="2:2" hidden="1">
      <c r="B13">
        <v>167</v>
      </c>
    </row>
    <row r="14" spans="2:2" hidden="1">
      <c r="B14">
        <v>167</v>
      </c>
    </row>
    <row r="15" spans="2:2" hidden="1">
      <c r="B15">
        <v>175</v>
      </c>
    </row>
    <row r="16" spans="2:2" hidden="1">
      <c r="B16">
        <v>161</v>
      </c>
    </row>
    <row r="17" spans="2:2" hidden="1">
      <c r="B17">
        <v>174</v>
      </c>
    </row>
    <row r="18" spans="2:2" hidden="1">
      <c r="B18">
        <v>174</v>
      </c>
    </row>
    <row r="19" spans="2:2" hidden="1">
      <c r="B19">
        <v>175</v>
      </c>
    </row>
    <row r="20" spans="2:2" hidden="1">
      <c r="B20">
        <v>172</v>
      </c>
    </row>
    <row r="21" spans="2:2" hidden="1">
      <c r="B21">
        <v>171</v>
      </c>
    </row>
    <row r="22" spans="2:2" hidden="1">
      <c r="B22">
        <v>172</v>
      </c>
    </row>
    <row r="23" spans="2:2" hidden="1">
      <c r="B23">
        <v>176</v>
      </c>
    </row>
    <row r="24" spans="2:2" hidden="1">
      <c r="B24">
        <v>174</v>
      </c>
    </row>
    <row r="25" spans="2:2" hidden="1">
      <c r="B25">
        <v>165</v>
      </c>
    </row>
    <row r="26" spans="2:2" hidden="1">
      <c r="B26">
        <v>175</v>
      </c>
    </row>
    <row r="27" spans="2:2" hidden="1">
      <c r="B27">
        <v>177</v>
      </c>
    </row>
    <row r="28" spans="2:2" hidden="1">
      <c r="B28">
        <v>173</v>
      </c>
    </row>
    <row r="29" spans="2:2" hidden="1">
      <c r="B29">
        <v>163</v>
      </c>
    </row>
    <row r="30" spans="2:2" hidden="1">
      <c r="B30">
        <v>174</v>
      </c>
    </row>
    <row r="31" spans="2:2" hidden="1">
      <c r="B31">
        <v>170</v>
      </c>
    </row>
    <row r="32" spans="2:2" hidden="1">
      <c r="B32">
        <v>174</v>
      </c>
    </row>
    <row r="33" spans="2:2" hidden="1">
      <c r="B33">
        <v>174</v>
      </c>
    </row>
    <row r="34" spans="2:2" hidden="1">
      <c r="B34">
        <v>175</v>
      </c>
    </row>
    <row r="35" spans="2:2" hidden="1">
      <c r="B35">
        <v>176</v>
      </c>
    </row>
    <row r="36" spans="2:2" hidden="1">
      <c r="B36">
        <v>163</v>
      </c>
    </row>
    <row r="37" spans="2:2" hidden="1">
      <c r="B37">
        <v>162</v>
      </c>
    </row>
    <row r="38" spans="2:2" hidden="1">
      <c r="B38">
        <v>161</v>
      </c>
    </row>
    <row r="39" spans="2:2" hidden="1">
      <c r="B39">
        <v>158</v>
      </c>
    </row>
    <row r="40" spans="2:2" hidden="1">
      <c r="B40">
        <v>158</v>
      </c>
    </row>
    <row r="41" spans="2:2" hidden="1">
      <c r="B41">
        <v>160</v>
      </c>
    </row>
    <row r="42" spans="2:2" hidden="1">
      <c r="B42">
        <v>163</v>
      </c>
    </row>
    <row r="43" spans="2:2" hidden="1">
      <c r="B43">
        <v>167</v>
      </c>
    </row>
    <row r="44" spans="2:2" hidden="1">
      <c r="B44">
        <v>166</v>
      </c>
    </row>
    <row r="45" spans="2:2" hidden="1">
      <c r="B45">
        <v>166</v>
      </c>
    </row>
    <row r="46" spans="2:2" hidden="1">
      <c r="B46">
        <v>161</v>
      </c>
    </row>
    <row r="47" spans="2:2" hidden="1">
      <c r="B47">
        <v>170</v>
      </c>
    </row>
    <row r="48" spans="2:2" hidden="1">
      <c r="B48">
        <v>161</v>
      </c>
    </row>
    <row r="49" spans="1:2" hidden="1">
      <c r="B49">
        <v>163</v>
      </c>
    </row>
    <row r="50" spans="1:2" hidden="1">
      <c r="B50">
        <v>170</v>
      </c>
    </row>
    <row r="51" spans="1:2" hidden="1">
      <c r="B51">
        <v>157</v>
      </c>
    </row>
    <row r="52" spans="1:2" hidden="1">
      <c r="B52">
        <v>160</v>
      </c>
    </row>
    <row r="53" spans="1:2" hidden="1">
      <c r="B53">
        <v>164</v>
      </c>
    </row>
    <row r="54" spans="1:2" hidden="1">
      <c r="B54">
        <v>165</v>
      </c>
    </row>
    <row r="55" spans="1:2" hidden="1">
      <c r="B55">
        <v>160</v>
      </c>
    </row>
    <row r="56" spans="1:2" hidden="1">
      <c r="B56">
        <v>165</v>
      </c>
    </row>
    <row r="57" spans="1:2" hidden="1">
      <c r="B57">
        <v>162</v>
      </c>
    </row>
    <row r="58" spans="1:2" hidden="1">
      <c r="B58">
        <v>157</v>
      </c>
    </row>
    <row r="59" spans="1:2" hidden="1">
      <c r="B59">
        <v>173</v>
      </c>
    </row>
    <row r="60" spans="1:2" hidden="1">
      <c r="B60">
        <v>162</v>
      </c>
    </row>
    <row r="61" spans="1:2" hidden="1">
      <c r="B61">
        <v>172</v>
      </c>
    </row>
    <row r="62" spans="1:2">
      <c r="A62" t="s">
        <v>23</v>
      </c>
      <c r="B62">
        <f>COUNTIF(B2:B61,"&lt;150")</f>
        <v>0</v>
      </c>
    </row>
    <row r="63" spans="1:2">
      <c r="A63" t="s">
        <v>24</v>
      </c>
      <c r="B63">
        <f>COUNTIF(B2:B61,"&lt;155")-COUNTIF(B2:B61,"&lt;150")</f>
        <v>0</v>
      </c>
    </row>
    <row r="64" spans="1:2">
      <c r="A64" t="s">
        <v>25</v>
      </c>
      <c r="B64">
        <f>COUNTIF(B2:B61,"&lt;160")-COUNTIF(B2:B61,"&lt;155")</f>
        <v>4</v>
      </c>
    </row>
    <row r="65" spans="1:2">
      <c r="A65" t="s">
        <v>26</v>
      </c>
      <c r="B65">
        <f>COUNTIF(B2:B61,"&lt;165")-COUNTIF(B2:B61,"&lt;160")</f>
        <v>16</v>
      </c>
    </row>
    <row r="66" spans="1:2">
      <c r="A66" t="s">
        <v>27</v>
      </c>
      <c r="B66">
        <f>COUNTIF(B2:B61,"&lt;170")-COUNTIF(B2:B61,"&lt;165")</f>
        <v>10</v>
      </c>
    </row>
    <row r="67" spans="1:2">
      <c r="A67" t="s">
        <v>28</v>
      </c>
      <c r="B67">
        <f>COUNTIF(B2:B61,"&lt;175")-COUNTIF(B2:B61,"&lt;170")</f>
        <v>19</v>
      </c>
    </row>
    <row r="68" spans="1:2">
      <c r="A68" t="s">
        <v>29</v>
      </c>
      <c r="B68">
        <f>COUNTIF(B2:B61,"&lt;180")-COUNTIF(B2:B61,"&lt;175")</f>
        <v>9</v>
      </c>
    </row>
    <row r="69" spans="1:2">
      <c r="A69" t="s">
        <v>30</v>
      </c>
      <c r="B69">
        <f>COUNTIF(B2:B61,"&lt;185")-COUNTIF(B2:B61,"&lt;180")</f>
        <v>2</v>
      </c>
    </row>
    <row r="70" spans="1:2">
      <c r="A70" t="s">
        <v>31</v>
      </c>
      <c r="B70">
        <f>COUNTIF(B2:B61,"&gt;=185")</f>
        <v>0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2:E11"/>
  <sheetViews>
    <sheetView tabSelected="1" topLeftCell="A25" workbookViewId="0">
      <selection activeCell="H54" sqref="H54"/>
    </sheetView>
  </sheetViews>
  <sheetFormatPr defaultRowHeight="16.5"/>
  <sheetData>
    <row r="2" spans="1:5">
      <c r="C2" t="s">
        <v>32</v>
      </c>
      <c r="D2" t="s">
        <v>34</v>
      </c>
      <c r="E2" t="s">
        <v>35</v>
      </c>
    </row>
    <row r="3" spans="1:5">
      <c r="A3" t="s">
        <v>49</v>
      </c>
      <c r="B3">
        <v>0</v>
      </c>
      <c r="C3" s="4">
        <f>B3</f>
        <v>0</v>
      </c>
      <c r="D3" s="3">
        <f>B3/28</f>
        <v>0</v>
      </c>
      <c r="E3" s="3">
        <f>D3</f>
        <v>0</v>
      </c>
    </row>
    <row r="4" spans="1:5">
      <c r="A4" t="s">
        <v>50</v>
      </c>
      <c r="B4">
        <v>1</v>
      </c>
      <c r="C4" s="4">
        <f>C3+B4</f>
        <v>1</v>
      </c>
      <c r="D4" s="3">
        <f t="shared" ref="D4:D11" si="0">B4/28</f>
        <v>3.5714285714285712E-2</v>
      </c>
      <c r="E4" s="3">
        <f>E3+D4</f>
        <v>3.5714285714285712E-2</v>
      </c>
    </row>
    <row r="5" spans="1:5">
      <c r="A5" t="s">
        <v>51</v>
      </c>
      <c r="B5">
        <v>3</v>
      </c>
      <c r="C5" s="4">
        <f t="shared" ref="C5:E11" si="1">C4+B5</f>
        <v>4</v>
      </c>
      <c r="D5" s="3">
        <f t="shared" si="0"/>
        <v>0.10714285714285714</v>
      </c>
      <c r="E5" s="3">
        <f t="shared" si="1"/>
        <v>0.14285714285714285</v>
      </c>
    </row>
    <row r="6" spans="1:5">
      <c r="A6" t="s">
        <v>52</v>
      </c>
      <c r="B6">
        <v>3</v>
      </c>
      <c r="C6" s="4">
        <f t="shared" si="1"/>
        <v>7</v>
      </c>
      <c r="D6" s="3">
        <f t="shared" si="0"/>
        <v>0.10714285714285714</v>
      </c>
      <c r="E6" s="3">
        <f t="shared" si="1"/>
        <v>0.25</v>
      </c>
    </row>
    <row r="7" spans="1:5">
      <c r="A7" t="s">
        <v>53</v>
      </c>
      <c r="B7">
        <v>9</v>
      </c>
      <c r="C7" s="4">
        <f t="shared" si="1"/>
        <v>16</v>
      </c>
      <c r="D7" s="3">
        <f t="shared" si="0"/>
        <v>0.32142857142857145</v>
      </c>
      <c r="E7" s="3">
        <f t="shared" si="1"/>
        <v>0.5714285714285714</v>
      </c>
    </row>
    <row r="8" spans="1:5">
      <c r="A8" t="s">
        <v>54</v>
      </c>
      <c r="B8">
        <v>8</v>
      </c>
      <c r="C8" s="4">
        <f t="shared" si="1"/>
        <v>24</v>
      </c>
      <c r="D8" s="3">
        <f t="shared" si="0"/>
        <v>0.2857142857142857</v>
      </c>
      <c r="E8" s="3">
        <f t="shared" si="1"/>
        <v>0.8571428571428571</v>
      </c>
    </row>
    <row r="9" spans="1:5">
      <c r="A9" t="s">
        <v>55</v>
      </c>
      <c r="B9">
        <v>3</v>
      </c>
      <c r="C9" s="4">
        <f t="shared" si="1"/>
        <v>27</v>
      </c>
      <c r="D9" s="3">
        <f t="shared" si="0"/>
        <v>0.10714285714285714</v>
      </c>
      <c r="E9" s="3">
        <f t="shared" si="1"/>
        <v>0.96428571428571419</v>
      </c>
    </row>
    <row r="10" spans="1:5">
      <c r="A10" t="s">
        <v>56</v>
      </c>
      <c r="B10">
        <v>1</v>
      </c>
      <c r="C10" s="4">
        <f>C9+B10</f>
        <v>28</v>
      </c>
      <c r="D10" s="3">
        <f t="shared" si="0"/>
        <v>3.5714285714285712E-2</v>
      </c>
      <c r="E10" s="3">
        <f t="shared" si="1"/>
        <v>0.99999999999999989</v>
      </c>
    </row>
    <row r="11" spans="1:5">
      <c r="A11" t="s">
        <v>57</v>
      </c>
      <c r="B11">
        <v>0</v>
      </c>
      <c r="C11" s="4">
        <f t="shared" si="1"/>
        <v>28</v>
      </c>
      <c r="D11" s="3">
        <f t="shared" si="0"/>
        <v>0</v>
      </c>
      <c r="E11" s="3">
        <f t="shared" si="1"/>
        <v>0.99999999999999989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6</vt:i4>
      </vt:variant>
    </vt:vector>
  </HeadingPairs>
  <TitlesOfParts>
    <vt:vector size="13" baseType="lpstr">
      <vt:lpstr>課本p185</vt:lpstr>
      <vt:lpstr>球類偏好</vt:lpstr>
      <vt:lpstr>數學成績</vt:lpstr>
      <vt:lpstr>國文成績 </vt:lpstr>
      <vt:lpstr>身高</vt:lpstr>
      <vt:lpstr>習題3-5</vt:lpstr>
      <vt:lpstr>Sheet3</vt:lpstr>
      <vt:lpstr>身高!Criteria</vt:lpstr>
      <vt:lpstr>'國文成績 '!Criteria</vt:lpstr>
      <vt:lpstr>數學成績!Criteria</vt:lpstr>
      <vt:lpstr>身高!Extract</vt:lpstr>
      <vt:lpstr>'國文成績 '!Extract</vt:lpstr>
      <vt:lpstr>數學成績!Extract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廖信行</dc:creator>
  <cp:lastModifiedBy>廖信行</cp:lastModifiedBy>
  <dcterms:created xsi:type="dcterms:W3CDTF">2009-03-22T06:43:41Z</dcterms:created>
  <dcterms:modified xsi:type="dcterms:W3CDTF">2009-04-27T03:08:03Z</dcterms:modified>
</cp:coreProperties>
</file>